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59" documentId="120_S{2AC9BD13-BADA-5192-A53E-5A8FF88502F6}" xr6:coauthVersionLast="47" xr6:coauthVersionMax="47" xr10:uidLastSave="{75F6A70F-DE43-46B2-BA0B-85F91E638852}"/>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<sst xmlns="http://schemas.openxmlformats.org/spreadsheetml/2006/main" count="180305" uniqueCount="39136">
  <si>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</si>
  <si>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</si>
  <si>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</si>
  <si>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</si>
  <si>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</si>
  <si>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</si>
  <si>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</si>
  <si>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</si>
  <si>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</si>
  <si>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</si>
  <si>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</si>
  <si>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</si>
  <si>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</si>
  <si>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</si>
  <si>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</si>
  <si>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</si>
  <si>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</si>
  <si>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</si>
  <si>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</si>
  <si>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</si>
  <si>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</si>
  <si>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</si>
  <si>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</si>
  <si>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</si>
  <si>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</si>
  <si>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</si>
  <si>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</si>
  <si>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</si>
  <si>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</si>
  <si>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</si>
  <si>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</si>
  <si>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</si>
  <si>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</si>
  <si>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</si>
  <si>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</si>
  <si>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</si>
  <si>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</si>
  <si>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</si>
  <si>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</si>
  <si>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</si>
  <si>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</si>
  <si>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</si>
  <si>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</si>
  <si>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</si>
  <si>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</si>
  <si>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</si>
  <si>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</si>
  <si>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</si>
  <si>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</si>
  <si>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</si>
  <si>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</si>
  <si>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</si>
  <si>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</si>
  <si>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</si>
  <si>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</si>
  <si>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</si>
  <si>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</si>
  <si>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</si>
  <si>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</si>
  <si>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</si>
  <si>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</si>
  <si>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</si>
  <si>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</si>
  <si>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</si>
  <si>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</si>
  <si>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</si>
  <si>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</si>
  <si>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</si>
  <si>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</si>
  <si>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</si>
  <si>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</si>
  <si>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</si>
  <si>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</si>
  <si>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</si>
  <si>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</si>
  <si>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</si>
  <si>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</si>
  <si>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</si>
  <si>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</si>
  <si>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</si>
  <si>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</si>
  <si>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</si>
  <si>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</si>
  <si>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</si>
  <si>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</si>
  <si>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</si>
  <si>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</si>
  <si>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</si>
  <si>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</si>
  <si>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</si>
  <si>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</si>
  <si>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</si>
  <si>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</si>
  <si>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</si>
  <si>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</si>
  <si>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</si>
  <si>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</si>
  <si>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</si>
  <si>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</si>
  <si>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</si>
  <si>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</si>
  <si>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</si>
  <si>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</si>
  <si>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</si>
  <si>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</si>
  <si>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</si>
  <si>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</si>
  <si>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</si>
  <si>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</si>
  <si>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</si>
  <si>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</si>
  <si>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</si>
  <si>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</si>
  <si>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</si>
  <si>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</si>
  <si>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</si>
  <si>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</si>
  <si>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</si>
  <si>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</si>
  <si>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</si>
  <si>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</si>
  <si>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</si>
  <si>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</si>
  <si>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</si>
  <si>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</si>
  <si>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</si>
  <si>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</si>
  <si>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</si>
  <si>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</si>
  <si>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</si>
  <si>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</si>
  <si>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</si>
  <si>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</si>
  <si>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</si>
  <si>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</si>
  <si>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</si>
  <si>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</si>
  <si>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</si>
  <si>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</si>
  <si>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</si>
  <si>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</si>
  <si>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</si>
  <si>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</si>
  <si>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</si>
  <si>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</si>
  <si>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</si>
  <si>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</si>
  <si>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</si>
  <si>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</si>
  <si>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</si>
  <si>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</si>
  <si>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</si>
  <si>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</si>
  <si>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</si>
  <si>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</si>
  <si>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</si>
  <si>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</si>
  <si>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</si>
  <si>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</si>
  <si>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</si>
  <si>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</si>
  <si>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</si>
  <si>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</si>
  <si>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</si>
  <si>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</si>
  <si>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</si>
  <si>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</si>
  <si>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</si>
  <si>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</si>
  <si>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</si>
  <si>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</si>
  <si>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</si>
  <si>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</si>
  <si>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</si>
  <si>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</si>
  <si>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</si>
  <si>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</si>
  <si>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</si>
  <si>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</si>
  <si>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</si>
  <si>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</si>
  <si>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</si>
  <si>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</si>
  <si>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</si>
  <si>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</si>
  <si>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</si>
  <si>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</si>
  <si>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</si>
  <si>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</si>
  <si>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</si>
  <si>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</si>
  <si>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</si>
  <si>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</si>
  <si>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</si>
  <si>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</si>
  <si>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</si>
  <si>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</si>
  <si>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</si>
  <si>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</si>
  <si>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</si>
  <si>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</si>
  <si>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</si>
  <si>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</si>
  <si>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</si>
  <si>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</si>
  <si>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</si>
  <si>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</si>
  <si>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</si>
  <si>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</si>
  <si>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</si>
  <si>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</si>
  <si>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</si>
  <si>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</si>
  <si>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</si>
  <si>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</si>
  <si>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</si>
  <si>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</si>
  <si>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</si>
  <si>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</si>
  <si>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</si>
  <si>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</si>
  <si>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</si>
  <si>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</si>
  <si>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</si>
  <si>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</si>
  <si>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</si>
  <si>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</si>
  <si>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</si>
  <si>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</si>
  <si>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</si>
  <si>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</si>
  <si>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</si>
  <si>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</si>
  <si>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</si>
  <si>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</si>
  <si>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</si>
  <si>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</si>
  <si>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</si>
  <si>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</si>
  <si>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</si>
  <si>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</si>
  <si>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</si>
  <si>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</si>
  <si>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</si>
  <si>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</si>
  <si>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</si>
  <si>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</si>
  <si>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</si>
  <si>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</si>
  <si>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</si>
  <si>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</si>
  <si>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</si>
  <si>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</si>
  <si>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</si>
  <si>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</si>
  <si>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</si>
  <si>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</si>
  <si>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</si>
  <si>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</si>
  <si>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</si>
  <si>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</si>
  <si>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</si>
  <si>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</si>
  <si>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</si>
  <si>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</si>
  <si>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</si>
  <si>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</si>
  <si>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</si>
  <si>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</si>
  <si>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</si>
  <si>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</si>
  <si>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</si>
  <si>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</si>
  <si>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</si>
  <si>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</si>
  <si>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</si>
  <si>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</si>
  <si>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</si>
  <si>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</si>
  <si>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</si>
  <si>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</si>
  <si>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</si>
  <si>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</si>
  <si>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</si>
  <si>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</si>
  <si>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</si>
  <si>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</si>
  <si>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</si>
  <si>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</si>
  <si>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</si>
  <si>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</si>
  <si>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</si>
  <si>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</si>
  <si>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</si>
  <si>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</si>
  <si>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</si>
  <si>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</si>
  <si>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</si>
  <si>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</si>
  <si>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</si>
  <si>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</si>
  <si>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</si>
  <si>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</si>
  <si>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</si>
  <si>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</si>
  <si>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</si>
  <si>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</si>
  <si>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</si>
  <si>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</si>
  <si>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</si>
  <si>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</si>
  <si>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</si>
  <si>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</si>
  <si>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</si>
  <si>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</si>
  <si>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</si>
  <si>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</si>
  <si>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</si>
  <si>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</si>
  <si>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</si>
  <si>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</si>
  <si>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</si>
  <si>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</si>
  <si>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</si>
  <si>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</si>
  <si>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</si>
  <si>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</si>
  <si>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</si>
  <si>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</si>
  <si>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</si>
  <si>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</si>
  <si>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</si>
  <si>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</si>
  <si>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</si>
  <si>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</si>
  <si>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</si>
  <si>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</si>
  <si>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</si>
  <si>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</si>
  <si>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</si>
  <si>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</si>
  <si>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</si>
  <si>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</si>
  <si>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</si>
  <si>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</si>
  <si>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</si>
  <si>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</si>
  <si>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</si>
  <si>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</si>
  <si>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</si>
  <si>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</si>
  <si>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</si>
  <si>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</si>
  <si>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</si>
  <si>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</si>
  <si>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</si>
  <si>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</si>
  <si>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</si>
  <si>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</si>
  <si>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</si>
  <si>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</si>
  <si>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</si>
  <si>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</si>
  <si>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</si>
  <si>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</si>
  <si>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</si>
  <si>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</si>
  <si>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</si>
  <si>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</si>
  <si>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</si>
  <si>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</si>
  <si>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</si>
  <si>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</si>
  <si>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</si>
  <si>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</si>
  <si>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</si>
  <si>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</si>
  <si>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</si>
  <si>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</si>
  <si>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</si>
  <si>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</si>
  <si>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</si>
  <si>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</si>
  <si>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</si>
  <si>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</si>
  <si>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</si>
  <si>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</si>
  <si>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</si>
  <si>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</si>
  <si>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</si>
  <si>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</si>
  <si>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</si>
  <si>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</si>
  <si>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</si>
  <si>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</si>
  <si>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</si>
  <si>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</si>
  <si>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</si>
  <si>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</si>
  <si>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</si>
  <si>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</si>
  <si>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</si>
  <si>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</si>
  <si>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</si>
  <si>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</si>
  <si>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</si>
  <si>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</si>
  <si>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</si>
  <si>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</si>
  <si>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</si>
  <si>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</si>
  <si>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</si>
  <si>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</si>
  <si>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</si>
  <si>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</si>
  <si>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</si>
  <si>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</si>
  <si>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</si>
  <si>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</si>
  <si>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</si>
  <si>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</si>
  <si>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</si>
  <si>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</si>
  <si>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</si>
  <si>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</si>
  <si>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</si>
  <si>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</si>
  <si>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</si>
  <si>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</si>
  <si>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</si>
  <si>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</si>
  <si>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</si>
  <si>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</si>
  <si>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</si>
  <si>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</si>
  <si>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</si>
  <si>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</si>
  <si>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</si>
  <si>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</si>
  <si>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</si>
  <si>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</si>
  <si>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</si>
  <si>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</si>
  <si>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</si>
  <si>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</si>
  <si>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</si>
  <si>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</si>
  <si>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</si>
  <si>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</si>
  <si>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</si>
  <si>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</si>
  <si>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</si>
  <si>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</si>
  <si>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</si>
  <si>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</si>
  <si>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</si>
  <si>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</si>
  <si>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</si>
  <si>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</si>
  <si>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</si>
  <si>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</si>
  <si>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</si>
  <si>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</si>
  <si>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</si>
  <si>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</si>
  <si>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</si>
  <si>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</si>
  <si>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</si>
  <si>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</si>
  <si>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</si>
  <si>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</si>
  <si>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</si>
  <si>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</si>
  <si>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</si>
  <si>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</si>
  <si>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</si>
  <si>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</si>
  <si>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</si>
  <si>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</si>
  <si>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</si>
  <si>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</si>
  <si>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</si>
  <si>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</si>
  <si>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</si>
  <si>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</si>
  <si>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</si>
  <si>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</si>
  <si>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</si>
  <si>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</si>
  <si>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</si>
  <si>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</si>
  <si>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</si>
  <si>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</si>
  <si>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</si>
  <si>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</si>
  <si>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</si>
  <si>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</si>
  <si>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</si>
  <si>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</si>
  <si>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</si>
  <si>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</si>
  <si>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</si>
  <si>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</si>
  <si>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</si>
  <si>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</si>
  <si>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</si>
  <si>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</si>
  <si>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</si>
  <si>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</si>
  <si>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</si>
  <si>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</si>
  <si>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</si>
  <si>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</si>
  <si>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</si>
  <si>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</si>
  <si>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</si>
  <si>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</si>
  <si>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</si>
  <si>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</si>
  <si>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</si>
  <si>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</si>
  <si>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</si>
  <si>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</si>
  <si>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</si>
  <si>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</si>
  <si>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</si>
  <si>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</si>
  <si>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</si>
  <si>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</si>
  <si>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</si>
  <si>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</si>
  <si>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</si>
  <si>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</si>
  <si>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</si>
  <si>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</si>
  <si>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</si>
  <si>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</si>
  <si>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</si>
  <si>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</si>
  <si>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</si>
  <si>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</si>
  <si>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</si>
  <si>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</si>
  <si>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</si>
  <si>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</si>
  <si>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</si>
  <si>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</si>
  <si>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</si>
  <si>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</si>
  <si>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</si>
  <si>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</si>
  <si>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</si>
  <si>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</si>
  <si>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</si>
  <si>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</si>
  <si>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</si>
  <si>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</si>
  <si>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</si>
  <si>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</si>
  <si>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</si>
  <si>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</si>
  <si>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</si>
  <si>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</si>
  <si>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</si>
  <si>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</si>
  <si>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</si>
  <si>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</si>
  <si>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</si>
  <si>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</si>
  <si>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</si>
  <si>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</si>
  <si>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</si>
  <si>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</si>
  <si>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</si>
  <si>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</si>
  <si>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</si>
  <si>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</si>
  <si>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</si>
  <si>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</si>
  <si>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</si>
  <si>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</si>
  <si>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</si>
  <si>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</si>
  <si>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</si>
  <si>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</si>
  <si>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</si>
  <si>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</si>
  <si>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</si>
  <si>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</si>
  <si>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</si>
  <si>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</si>
  <si>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</si>
  <si>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</si>
  <si>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</si>
  <si>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</si>
  <si>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</si>
  <si>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</si>
  <si>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</si>
  <si>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</si>
  <si>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</si>
  <si>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</si>
  <si>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</si>
  <si>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</si>
  <si>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</si>
  <si>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</si>
  <si>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</si>
  <si>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</si>
  <si>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</si>
  <si>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</si>
  <si>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</si>
  <si>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</si>
  <si>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</si>
  <si>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</si>
  <si>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</si>
  <si>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</si>
  <si>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</si>
  <si>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</si>
  <si>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</si>
  <si>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</si>
  <si>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</si>
  <si>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</si>
  <si>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</si>
  <si>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</si>
  <si>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</si>
  <si>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</si>
  <si>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</si>
  <si>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</si>
  <si>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</si>
  <si>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</si>
  <si>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</si>
  <si>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</si>
  <si>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</si>
  <si>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</si>
  <si>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</si>
  <si>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</si>
  <si>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</si>
  <si>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</si>
  <si>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</si>
  <si>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</si>
  <si>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</si>
  <si>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</si>
  <si>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</si>
  <si>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</si>
  <si>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</si>
  <si>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</si>
  <si>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</si>
  <si>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</si>
  <si>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</si>
  <si>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</si>
  <si>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</si>
  <si>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</si>
  <si>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</si>
  <si>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</si>
  <si>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</si>
  <si>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</si>
  <si>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</si>
  <si>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</si>
  <si>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</si>
  <si>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</si>
  <si>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</si>
  <si>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</si>
  <si>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</si>
  <si>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</si>
  <si>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</si>
  <si>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</si>
  <si>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</si>
  <si>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</si>
  <si>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</si>
  <si>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</si>
  <si>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</si>
  <si>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</si>
  <si>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</si>
  <si>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</si>
  <si>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</si>
  <si>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</si>
  <si>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</si>
  <si>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</si>
  <si>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</si>
  <si>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</si>
  <si>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</si>
  <si>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</si>
  <si>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</si>
  <si>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</si>
  <si>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</si>
  <si>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</si>
  <si>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</si>
  <si>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</si>
  <si>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</si>
  <si>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</si>
  <si>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</si>
  <si>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</si>
  <si>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</si>
  <si>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</si>
  <si>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</si>
  <si>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</si>
  <si>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</si>
  <si>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</si>
  <si>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</si>
  <si>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</si>
  <si>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</si>
  <si>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</si>
  <si>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</si>
  <si>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</si>
  <si>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</si>
  <si>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</si>
  <si>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</si>
  <si>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</si>
  <si>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</si>
  <si>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</si>
  <si>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</si>
  <si>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</si>
  <si>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</si>
  <si>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</si>
  <si>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</si>
  <si>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</si>
  <si>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</si>
  <si>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</si>
  <si>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</si>
  <si>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</si>
  <si>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</si>
  <si>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</si>
  <si>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</si>
  <si>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</si>
  <si>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</si>
  <si>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</si>
  <si>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</si>
  <si>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</si>
  <si>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</si>
  <si>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</si>
  <si>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</si>
  <si>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</si>
  <si>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</si>
  <si>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</si>
  <si>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</si>
  <si>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</si>
  <si>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</si>
  <si>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</si>
  <si>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</si>
  <si>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</si>
  <si>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</si>
  <si>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</si>
  <si>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</si>
  <si>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</si>
  <si>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</si>
  <si>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</si>
  <si>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</si>
  <si>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</si>
  <si>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</si>
  <si>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</si>
  <si>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</si>
  <si>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</si>
  <si>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</si>
  <si>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</si>
  <si>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</si>
  <si>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</si>
  <si>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</si>
  <si>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</si>
  <si>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</si>
  <si>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</si>
  <si>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</si>
  <si>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</si>
  <si>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</si>
  <si>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</si>
  <si>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</si>
  <si>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</si>
  <si>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</si>
  <si>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</si>
  <si>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</si>
  <si>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</si>
  <si>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</si>
  <si>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</si>
  <si>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</si>
  <si>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</si>
  <si>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</si>
  <si>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</si>
  <si>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</si>
  <si>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</si>
  <si>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</si>
  <si>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</si>
  <si>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</si>
  <si>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</si>
  <si>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</si>
  <si>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</si>
  <si>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</si>
  <si>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</si>
  <si>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</si>
  <si>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</si>
  <si>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</si>
  <si>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</si>
  <si>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</si>
  <si>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</si>
  <si>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</si>
  <si>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</si>
  <si>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</si>
  <si>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</si>
  <si>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</si>
  <si>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</si>
  <si>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</si>
  <si>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</si>
  <si>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</si>
  <si>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</si>
  <si>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</si>
  <si>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</si>
  <si>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</si>
  <si>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</si>
  <si>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</si>
  <si>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</si>
  <si>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</si>
  <si>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</si>
  <si>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</si>
  <si>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</si>
  <si>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</si>
  <si>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</si>
  <si>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</si>
  <si>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</si>
  <si>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</si>
  <si>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</si>
  <si>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</si>
  <si>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</si>
  <si>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</si>
  <si>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</si>
  <si>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</si>
  <si>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</si>
  <si>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</si>
  <si>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</si>
  <si>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</si>
  <si>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</si>
  <si>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</si>
  <si>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</si>
  <si>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</si>
  <si>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</si>
  <si>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</si>
  <si>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</si>
  <si>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</si>
  <si>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</si>
  <si>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</si>
  <si>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</si>
  <si>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</si>
  <si>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</si>
  <si>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</si>
  <si>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</si>
  <si>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</si>
  <si>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</si>
  <si>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</si>
  <si>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</si>
  <si>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</si>
  <si>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</si>
  <si>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</si>
  <si>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</si>
  <si>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</si>
  <si>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</si>
  <si>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</si>
  <si>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</si>
  <si>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</si>
  <si>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</si>
  <si>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</si>
  <si>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</si>
  <si>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</si>
  <si>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</si>
  <si>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</si>
  <si>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</si>
  <si>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</si>
  <si>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</si>
  <si>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</si>
  <si>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</si>
  <si>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</si>
  <si>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</si>
  <si>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</si>
  <si>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</si>
  <si>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</si>
  <si>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</si>
  <si>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</si>
  <si>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</si>
  <si>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</si>
  <si>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</si>
  <si>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</si>
  <si>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</si>
  <si>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</si>
  <si>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</si>
  <si>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</si>
  <si>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</si>
  <si>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</si>
  <si>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</si>
  <si>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</si>
  <si>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</si>
  <si>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</si>
  <si>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</si>
  <si>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</si>
  <si>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</si>
  <si>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</si>
  <si>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</si>
  <si>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</si>
  <si>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</si>
  <si>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</si>
  <si>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</si>
  <si>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</si>
  <si>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</si>
  <si>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</si>
  <si>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</si>
  <si>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</si>
  <si>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</si>
  <si>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</si>
  <si>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</si>
  <si>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</si>
  <si>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</si>
  <si>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</si>
  <si>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</si>
  <si>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</si>
  <si>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</si>
  <si>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</si>
  <si>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</si>
  <si>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</si>
  <si>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</si>
  <si>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</si>
  <si>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</si>
  <si>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</si>
  <si>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</si>
  <si>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</si>
  <si>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</si>
  <si>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</si>
  <si>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</si>
  <si>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</si>
  <si>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</si>
  <si>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</si>
  <si>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</si>
  <si>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</si>
  <si>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</si>
  <si>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</si>
  <si>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</si>
  <si>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</si>
  <si>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</si>
  <si>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</si>
  <si>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</si>
  <si>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</si>
  <si>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</si>
  <si>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</si>
  <si>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</si>
  <si>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</si>
  <si>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</si>
  <si>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</si>
  <si>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</si>
  <si>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</si>
  <si>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</si>
  <si>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</si>
  <si>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</si>
  <si>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</si>
  <si>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</si>
  <si>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</si>
  <si>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</si>
  <si>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</si>
  <si>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</si>
  <si>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</si>
  <si>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</si>
  <si>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</si>
  <si>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</si>
  <si>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</si>
  <si>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</si>
  <si>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</si>
  <si>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</si>
  <si>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</si>
  <si>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</si>
  <si>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</si>
  <si>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</si>
  <si>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</si>
  <si>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</si>
  <si>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</si>
  <si>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</si>
  <si>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</si>
  <si>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</si>
  <si>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</si>
  <si>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</si>
  <si>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</si>
  <si>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</si>
  <si>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</si>
  <si>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</si>
  <si>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</si>
  <si>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</si>
  <si>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</si>
  <si>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</si>
  <si>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</si>
  <si>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</si>
  <si>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</si>
  <si>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</si>
  <si>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</si>
  <si>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</si>
  <si>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</si>
  <si>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</si>
  <si>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</si>
  <si>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</si>
  <si>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</si>
  <si>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</si>
  <si>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</si>
  <si>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</si>
  <si>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</si>
  <si>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</si>
  <si>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</si>
  <si>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</si>
  <si>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</si>
  <si>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</si>
  <si>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</si>
  <si>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</si>
  <si>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</si>
  <si>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</si>
  <si>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</si>
  <si>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</si>
  <si>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</si>
  <si>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</si>
  <si>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</si>
  <si>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</si>
  <si>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</si>
  <si>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</si>
  <si>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</si>
  <si>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</si>
  <si>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</si>
  <si>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</si>
  <si>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</si>
  <si>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</si>
  <si>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</si>
  <si>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</si>
  <si>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</si>
  <si>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</si>
  <si>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</si>
  <si>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</si>
  <si>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</si>
  <si>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</si>
  <si>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</si>
  <si>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</si>
  <si>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</si>
  <si>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</si>
  <si>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</si>
  <si>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</si>
  <si>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</si>
  <si>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</si>
  <si>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</si>
  <si>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</si>
  <si>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</si>
  <si>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</si>
  <si>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</si>
  <si>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</si>
  <si>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</si>
  <si>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</si>
  <si>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</si>
  <si>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</si>
  <si>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</si>
  <si>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</si>
  <si>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</si>
  <si>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</si>
  <si>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</si>
  <si>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</si>
  <si>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</si>
  <si>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</si>
  <si>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</si>
  <si>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</si>
  <si>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</si>
  <si>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</si>
  <si>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</si>
  <si>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</si>
  <si>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</si>
  <si>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</si>
  <si>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</si>
  <si>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</si>
  <si>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</si>
  <si>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</si>
  <si>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</si>
  <si>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</si>
  <si>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</si>
  <si>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</si>
  <si>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</si>
  <si>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</si>
  <si>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</si>
  <si>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</si>
  <si>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</si>
  <si>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</si>
  <si>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</si>
  <si>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</si>
  <si>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</si>
  <si>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</si>
  <si>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</si>
  <si>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</si>
  <si>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</si>
  <si>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</si>
  <si>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</si>
  <si>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</si>
  <si>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</si>
  <si>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</si>
  <si>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</si>
  <si>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</si>
  <si>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</si>
  <si>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</si>
  <si>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</si>
  <si>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</si>
  <si>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</si>
  <si>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</si>
  <si>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</si>
  <si>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</si>
  <si>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</si>
  <si>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</si>
  <si>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</si>
  <si>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</si>
  <si>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</si>
  <si>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</si>
  <si>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</si>
  <si>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</si>
  <si>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</si>
  <si>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</si>
  <si>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</si>
  <si>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</si>
  <si>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</si>
  <si>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</si>
  <si>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</si>
  <si>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</si>
  <si>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</si>
  <si>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</si>
  <si>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</si>
  <si>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</si>
  <si>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</si>
  <si>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</si>
  <si>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</si>
  <si>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</si>
  <si>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</si>
  <si>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</si>
  <si>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</si>
  <si>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</si>
  <si>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</si>
  <si>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</si>
  <si>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</si>
  <si>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</si>
  <si>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</si>
  <si>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</si>
  <si>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</si>
  <si>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</si>
  <si>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</si>
  <si>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</si>
  <si>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</si>
  <si>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</si>
  <si>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</si>
  <si>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</si>
  <si>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</si>
  <si>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</si>
  <si>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</si>
  <si>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</si>
  <si>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</si>
  <si>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</si>
  <si>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</si>
  <si>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</si>
  <si>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</si>
  <si>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</si>
  <si>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</si>
  <si>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</si>
  <si>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</si>
  <si>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</si>
  <si>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</si>
  <si>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</si>
  <si>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</si>
  <si>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</si>
  <si>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</si>
  <si>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</si>
  <si>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</si>
  <si>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</si>
  <si>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</si>
  <si>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</si>
  <si>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</si>
  <si>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</si>
  <si>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</si>
  <si>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</si>
  <si>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</si>
  <si>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</si>
  <si>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</si>
  <si>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</si>
  <si>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</si>
  <si>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</si>
  <si>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</si>
  <si>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</si>
  <si>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</si>
  <si>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</si>
  <si>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</si>
  <si>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</si>
  <si>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</si>
  <si>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</si>
  <si>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</si>
  <si>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</si>
  <si>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</si>
  <si>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</si>
  <si>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</si>
  <si>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</si>
  <si>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</si>
  <si>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</si>
  <si>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</si>
  <si>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</si>
  <si>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</si>
  <si>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</si>
  <si>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</si>
  <si>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</si>
  <si>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</si>
  <si>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</si>
  <si>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</si>
  <si>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</si>
  <si>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</si>
  <si>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</si>
  <si>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</si>
  <si>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</si>
  <si>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</si>
  <si>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</si>
  <si>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</si>
  <si>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</si>
  <si>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</si>
  <si>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</si>
  <si>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</si>
  <si>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</si>
  <si>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</si>
  <si>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</si>
  <si>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</si>
  <si>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</si>
  <si>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</si>
  <si>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</si>
  <si>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</si>
  <si>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</si>
  <si>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</si>
  <si>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</si>
  <si>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</si>
  <si>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</si>
  <si>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</si>
  <si>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</si>
  <si>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</si>
  <si>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</si>
  <si>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</si>
  <si>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</si>
  <si>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</si>
  <si>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</si>
  <si>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</si>
  <si>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</si>
  <si>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</si>
  <si>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</si>
  <si>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</si>
  <si>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</si>
  <si>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</si>
  <si>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</si>
  <si>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</si>
  <si>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</si>
  <si>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</si>
  <si>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</si>
  <si>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</si>
  <si>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</si>
  <si>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</si>
  <si>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</si>
  <si>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</si>
  <si>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</si>
  <si>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</si>
  <si>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</si>
  <si>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</si>
  <si>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</si>
  <si>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</si>
  <si>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</si>
  <si>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</si>
  <si>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</si>
  <si>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</si>
  <si>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</si>
  <si>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</si>
  <si>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</si>
  <si>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</si>
  <si>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</si>
  <si>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</si>
  <si>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</si>
  <si>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</si>
  <si>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</si>
  <si>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</si>
  <si>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</si>
  <si>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</si>
  <si>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</si>
  <si>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</si>
  <si>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</si>
  <si>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</si>
  <si>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</si>
  <si>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</si>
  <si>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</si>
  <si>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</si>
  <si>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</si>
  <si>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</si>
  <si>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</si>
  <si>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</si>
  <si>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</si>
  <si>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</si>
  <si>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</si>
  <si>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</si>
  <si>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</si>
  <si>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</si>
  <si>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</si>
  <si>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</si>
  <si>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</si>
  <si>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</si>
  <si>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</si>
  <si>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</si>
  <si>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</si>
  <si>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</si>
  <si>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</si>
  <si>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</si>
  <si>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</si>
  <si>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</si>
  <si>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</si>
  <si>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</si>
  <si>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</si>
  <si>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</si>
  <si>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</si>
  <si>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</si>
  <si>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</si>
  <si>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</si>
  <si>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</si>
  <si>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</si>
  <si>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</si>
  <si>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</si>
  <si>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</si>
  <si>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</si>
  <si>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</si>
  <si>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</si>
  <si>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</si>
  <si>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</si>
  <si>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</si>
  <si>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</si>
  <si>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</si>
  <si>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</si>
  <si>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</si>
  <si>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</si>
  <si>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</si>
  <si>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</si>
  <si>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</si>
  <si>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</si>
  <si>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</si>
  <si>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</si>
  <si>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</si>
  <si>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</si>
  <si>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</si>
  <si>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</si>
  <si>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</si>
  <si>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</si>
  <si>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</si>
  <si>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</si>
  <si>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</si>
  <si>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</si>
  <si>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</si>
  <si>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</si>
  <si>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</si>
  <si>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</si>
  <si>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</si>
  <si>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</si>
  <si>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</si>
  <si>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</si>
  <si>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</si>
  <si>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</si>
  <si>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</si>
  <si>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</si>
  <si>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</si>
  <si>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</si>
  <si>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</si>
  <si>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</si>
  <si>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</si>
  <si>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</si>
  <si>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</si>
  <si>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</si>
  <si>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</si>
  <si>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</si>
  <si>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</si>
  <si>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</si>
  <si>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</si>
  <si>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</si>
  <si>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</si>
  <si>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</si>
  <si>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</si>
  <si>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</si>
  <si>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</si>
  <si>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</si>
  <si>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</si>
  <si>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</si>
  <si>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</si>
  <si>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</si>
  <si>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</si>
  <si>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</si>
  <si>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</si>
  <si>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</si>
  <si>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</si>
  <si>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</si>
  <si>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</si>
  <si>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</si>
  <si>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</si>
  <si>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</si>
  <si>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</si>
  <si>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</si>
  <si>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</si>
  <si>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</si>
  <si>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</si>
  <si>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</si>
  <si>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</si>
  <si>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</si>
  <si>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</si>
  <si>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</si>
  <si>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</si>
  <si>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</si>
  <si>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</si>
  <si>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</si>
  <si>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</si>
  <si>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</si>
  <si>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</si>
  <si>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</si>
  <si>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</si>
  <si>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</si>
  <si>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</si>
  <si>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</si>
  <si>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</si>
  <si>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</si>
  <si>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</si>
  <si>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</si>
  <si>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</si>
  <si>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</si>
  <si>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</si>
  <si>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</si>
  <si>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</si>
  <si>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</si>
  <si>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</si>
  <si>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</si>
  <si>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</si>
  <si>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</si>
  <si>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</si>
  <si>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</si>
  <si>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</si>
  <si>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</si>
  <si>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</si>
  <si>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</si>
  <si>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</si>
  <si>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</si>
  <si>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</si>
  <si>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</si>
  <si>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</si>
  <si>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</si>
  <si>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</si>
  <si>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</si>
  <si>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</si>
  <si>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</si>
  <si>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</si>
  <si>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</si>
  <si>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</si>
  <si>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</si>
  <si>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</si>
  <si>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</si>
  <si>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</si>
  <si>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</si>
  <si>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</si>
  <si>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</si>
  <si>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</si>
  <si>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</si>
  <si>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</si>
  <si>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</si>
  <si>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</si>
  <si>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</si>
  <si>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</si>
  <si>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</si>
  <si>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</si>
  <si>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</si>
  <si>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</si>
  <si>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</si>
  <si>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</si>
  <si>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</si>
  <si>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</si>
  <si>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</si>
  <si>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</si>
  <si>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</si>
  <si>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</si>
  <si>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</si>
  <si>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</si>
  <si>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</si>
  <si>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</si>
  <si>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</si>
  <si>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</si>
  <si>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</si>
  <si>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</si>
  <si>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</si>
  <si>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</si>
  <si>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</si>
  <si>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</si>
  <si>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</si>
  <si>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</si>
  <si>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</si>
  <si>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</si>
  <si>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</si>
  <si>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</si>
  <si>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</si>
  <si>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</si>
  <si>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</si>
  <si>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</si>
  <si>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</si>
  <si>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</si>
  <si>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</si>
  <si>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</si>
  <si>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</si>
  <si>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</si>
  <si>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</si>
  <si>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</si>
  <si>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</si>
  <si>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</si>
  <si>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</si>
  <si>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</si>
  <si>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</si>
  <si>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</si>
  <si>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</si>
  <si>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</si>
  <si>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</si>
  <si>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</si>
  <si>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</si>
  <si>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</si>
  <si>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</si>
  <si>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</si>
  <si>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</si>
  <si>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</si>
  <si>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</si>
  <si>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</si>
  <si>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</si>
  <si>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</si>
  <si>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</si>
  <si>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</si>
  <si>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</si>
  <si>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</si>
  <si>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</si>
  <si>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</si>
  <si>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</si>
  <si>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</si>
  <si>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</si>
  <si>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</si>
  <si>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</si>
  <si>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</si>
  <si>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</si>
  <si>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</si>
  <si>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</si>
  <si>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</si>
  <si>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</si>
  <si>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</si>
  <si>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</si>
  <si>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</si>
  <si>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</si>
  <si>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</si>
  <si>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</si>
  <si>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</si>
  <si>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</si>
  <si>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</si>
  <si>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</si>
  <si>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</si>
  <si>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</si>
  <si>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</si>
  <si>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</si>
  <si>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</si>
  <si>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</si>
  <si>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</si>
  <si>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</si>
  <si>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</si>
  <si>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</si>
  <si>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</si>
  <si>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</si>
  <si>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</si>
  <si>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</si>
  <si>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</si>
  <si>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</si>
  <si>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</si>
  <si>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</si>
  <si>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</si>
  <si>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</si>
  <si>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</si>
  <si>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</si>
  <si>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</si>
  <si>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</si>
  <si>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</si>
  <si>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</si>
  <si>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</si>
  <si>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</si>
  <si>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</si>
  <si>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</si>
  <si>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</si>
  <si>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</si>
  <si>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</si>
  <si>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</si>
  <si>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</si>
  <si>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</si>
  <si>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</si>
  <si>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</si>
  <si>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</si>
  <si>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</si>
  <si>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</si>
  <si>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</si>
  <si>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</si>
  <si>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</si>
  <si>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</si>
  <si>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</si>
  <si>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</si>
  <si>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</si>
  <si>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</si>
  <si>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</si>
  <si>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</si>
  <si>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</si>
  <si>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</si>
  <si>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</si>
  <si>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</si>
  <si>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</si>
  <si>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</si>
  <si>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</si>
  <si>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</si>
  <si>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</si>
  <si>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</si>
  <si>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</si>
  <si>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</si>
  <si>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</si>
  <si>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</si>
  <si>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</si>
  <si>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</si>
  <si>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</si>
  <si>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</si>
  <si>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</si>
  <si>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</si>
  <si>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</si>
  <si>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</si>
  <si>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</si>
  <si>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</si>
  <si>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</si>
  <si>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</si>
  <si>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</si>
  <si>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</si>
  <si>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</si>
  <si>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</si>
  <si>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</si>
  <si>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</si>
  <si>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</si>
  <si>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</si>
  <si>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</si>
  <si>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</si>
  <si>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</si>
  <si>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</si>
  <si>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</si>
  <si>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</si>
  <si>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</si>
  <si>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</si>
  <si>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</si>
  <si>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</si>
  <si>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</si>
  <si>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</si>
  <si>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</si>
  <si>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</si>
  <si>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</si>
  <si>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</si>
  <si>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</si>
  <si>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</si>
  <si>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</si>
  <si>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</si>
  <si>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</si>
  <si>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</si>
  <si>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</si>
  <si>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</si>
  <si>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</si>
  <si>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</si>
  <si>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</si>
  <si>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</si>
  <si>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</si>
  <si>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</si>
  <si>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</si>
  <si>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</si>
  <si>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</si>
  <si>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</si>
  <si>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</si>
  <si>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</si>
  <si>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</si>
  <si>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</si>
  <si>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</si>
  <si>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</si>
  <si>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</si>
  <si>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</si>
  <si>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</si>
  <si>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</si>
  <si>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</si>
  <si>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</si>
  <si>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</si>
  <si>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</si>
  <si>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</si>
  <si>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</si>
  <si>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</si>
  <si>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</si>
  <si>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</si>
  <si>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</si>
  <si>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</si>
  <si>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</si>
  <si>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</si>
  <si>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</si>
  <si>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</si>
  <si>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</si>
  <si>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</si>
  <si>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</si>
  <si>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</si>
  <si>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</si>
  <si>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</si>
  <si>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</si>
  <si>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</si>
  <si>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</si>
  <si>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</si>
  <si>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</si>
  <si>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</si>
  <si>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</si>
  <si>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</si>
  <si>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</si>
  <si>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</si>
  <si>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</si>
  <si>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</si>
  <si>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</si>
  <si>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</si>
  <si>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</si>
  <si>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</si>
  <si>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</si>
  <si>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</si>
  <si>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</si>
  <si>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</si>
  <si>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</si>
  <si>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</si>
  <si>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</si>
  <si>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</si>
  <si>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</si>
  <si>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</si>
  <si>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</si>
  <si>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</si>
  <si>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</si>
  <si>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</si>
  <si>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</si>
  <si>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</si>
  <si>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</si>
  <si>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</si>
  <si>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</si>
  <si>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</si>
  <si>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</si>
  <si>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</si>
  <si>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</si>
  <si>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</si>
  <si>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</si>
  <si>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</si>
  <si>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</si>
  <si>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</si>
  <si>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</si>
  <si>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</si>
  <si>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</si>
  <si>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</si>
  <si>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</si>
  <si>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</si>
  <si>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</si>
  <si>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</si>
  <si>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</si>
  <si>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</si>
  <si>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</si>
  <si>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</si>
  <si>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</si>
  <si>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</si>
  <si>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</si>
  <si>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</si>
  <si>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</si>
  <si>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</si>
  <si>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</si>
  <si>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</si>
  <si>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</si>
  <si>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</si>
  <si>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</si>
  <si>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</si>
  <si>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</si>
  <si>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</si>
  <si>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</si>
  <si>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</si>
  <si>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</si>
  <si>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</si>
  <si>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</si>
  <si>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</si>
  <si>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</si>
  <si>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</si>
  <si>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</si>
  <si>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</si>
  <si>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</si>
  <si>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</si>
  <si>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</si>
  <si>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</si>
  <si>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</si>
  <si>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</si>
  <si>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</si>
  <si>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</si>
  <si>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</si>
  <si>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</si>
  <si>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</si>
  <si>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</si>
  <si>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</si>
  <si>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</si>
  <si>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</si>
  <si>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</si>
  <si>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</si>
  <si>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</si>
  <si>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</si>
  <si>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</si>
  <si>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</si>
  <si>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</si>
  <si>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</si>
  <si>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</si>
  <si>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</si>
  <si>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</si>
  <si>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</si>
  <si>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</si>
  <si>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</si>
  <si>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</si>
  <si>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</si>
  <si>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</si>
  <si>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</si>
  <si>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</si>
  <si>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</si>
  <si>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</si>
  <si>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</si>
  <si>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</si>
  <si>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</si>
  <si>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</si>
  <si>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</si>
  <si>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</si>
  <si>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</si>
  <si>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</si>
  <si>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</si>
  <si>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</si>
  <si>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</si>
  <si>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</si>
  <si>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</si>
  <si>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</si>
  <si>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</si>
  <si>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</si>
  <si>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</si>
  <si>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</si>
  <si>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</si>
  <si>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</si>
  <si>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</si>
  <si>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</si>
  <si>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</si>
  <si>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</si>
  <si>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</si>
  <si>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</si>
  <si>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</si>
  <si>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</si>
  <si>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</si>
  <si>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</si>
  <si>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</si>
  <si>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</si>
  <si>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</si>
  <si>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</si>
  <si>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</si>
  <si>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</si>
  <si>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</si>
  <si>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</si>
  <si>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</si>
  <si>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</si>
  <si>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</si>
  <si>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</si>
  <si>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</si>
  <si>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</si>
  <si>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</si>
  <si>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</si>
  <si>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</si>
  <si>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</si>
  <si>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</si>
  <si>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</si>
  <si>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</si>
  <si>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</si>
  <si>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</si>
  <si>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</si>
  <si>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</si>
  <si>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</si>
  <si>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</si>
  <si>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</si>
  <si>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</si>
  <si>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</si>
  <si>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</si>
  <si>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</si>
  <si>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</si>
  <si>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</si>
  <si>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</si>
  <si>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</si>
  <si>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</si>
  <si>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</si>
  <si>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</si>
  <si>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</si>
  <si>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</si>
  <si>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</si>
  <si>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</si>
  <si>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</si>
  <si>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</si>
  <si>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</si>
  <si>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</si>
  <si>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</si>
  <si>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</si>
  <si>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</si>
  <si>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</si>
  <si>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</si>
  <si>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</si>
  <si>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</si>
  <si>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</si>
  <si>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</si>
  <si>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</si>
  <si>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</si>
  <si>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</si>
  <si>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</si>
  <si>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</si>
  <si>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</si>
  <si>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</si>
  <si>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</si>
  <si>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</si>
  <si>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</si>
  <si>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</si>
  <si>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</si>
  <si>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</si>
  <si>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</si>
  <si>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</si>
  <si>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</si>
  <si>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</si>
  <si>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</si>
  <si>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</si>
  <si>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</si>
  <si>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</si>
  <si>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</si>
  <si>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</si>
  <si>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</si>
  <si>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</si>
  <si>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</si>
  <si>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</si>
  <si>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</si>
  <si>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</si>
  <si>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</si>
  <si>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</si>
  <si>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</si>
  <si>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</si>
  <si>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</si>
  <si>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</si>
  <si>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</si>
  <si>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</si>
  <si>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</si>
  <si>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</si>
  <si>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</si>
  <si>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</si>
  <si>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</si>
  <si>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</si>
  <si>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</si>
  <si>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</si>
  <si>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</si>
  <si>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</si>
  <si>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</si>
  <si>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</si>
  <si>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</si>
  <si>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</si>
  <si>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</si>
  <si>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</si>
  <si>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</si>
  <si>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</si>
  <si>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</si>
  <si>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</si>
  <si>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</si>
  <si>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</si>
  <si>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</si>
  <si>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</si>
  <si>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</si>
  <si>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</si>
  <si>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</si>
  <si>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</si>
  <si>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</si>
  <si>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</si>
  <si>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</si>
  <si>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</si>
  <si>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</si>
  <si>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</si>
  <si>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</si>
  <si>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</si>
  <si>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</si>
  <si>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</si>
  <si>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</si>
  <si>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</si>
  <si>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</si>
  <si>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</si>
  <si>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</si>
  <si>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</si>
  <si>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</si>
  <si>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</si>
  <si>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</si>
  <si>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</si>
  <si>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</si>
  <si>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</si>
  <si>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</si>
  <si>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</si>
  <si>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</si>
  <si>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</si>
  <si>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</si>
  <si>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</si>
  <si>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</si>
  <si>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</si>
  <si>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</si>
  <si>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</si>
  <si>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</si>
  <si>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</si>
  <si>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</si>
  <si>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</si>
  <si>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</si>
  <si>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</si>
  <si>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</si>
  <si>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</si>
  <si>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</si>
  <si>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</si>
  <si>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</si>
  <si>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</si>
  <si>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</si>
  <si>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</si>
  <si>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</si>
  <si>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</si>
  <si>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</si>
  <si>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</si>
  <si>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</si>
  <si>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</si>
  <si>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</si>
  <si>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</si>
  <si>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</si>
  <si>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</si>
  <si>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</si>
  <si>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</si>
  <si>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</si>
  <si>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</si>
  <si>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</si>
  <si>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</si>
  <si>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</si>
  <si>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</si>
  <si>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</si>
  <si>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</si>
  <si>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</si>
  <si>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</si>
  <si>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</si>
  <si>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</si>
  <si>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</si>
  <si>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</si>
  <si>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</si>
  <si>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</si>
  <si>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</si>
  <si>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</si>
  <si>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</si>
  <si>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</si>
  <si>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</si>
  <si>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</si>
  <si>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</si>
  <si>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</si>
  <si>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</si>
  <si>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</si>
  <si>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</si>
  <si>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</si>
  <si>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</si>
  <si>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</si>
  <si>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</si>
  <si>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</si>
  <si>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</si>
  <si>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</si>
  <si>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</si>
  <si>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</si>
  <si>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</si>
  <si>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</si>
  <si>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</si>
  <si>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</si>
  <si>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</si>
  <si>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</si>
  <si>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</si>
  <si>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</si>
  <si>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</si>
  <si>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</si>
  <si>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</si>
  <si>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</si>
  <si>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</si>
  <si>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</si>
  <si>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</si>
  <si>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</si>
  <si>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</si>
  <si>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</si>
  <si>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</si>
  <si>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</si>
  <si>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</si>
  <si>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</si>
  <si>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</si>
  <si>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</si>
  <si>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</si>
  <si>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</si>
  <si>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</si>
  <si>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</si>
  <si>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</si>
  <si>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</si>
  <si>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</si>
  <si>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</si>
  <si>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</si>
  <si>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</si>
  <si>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</si>
  <si>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</si>
  <si>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</si>
  <si>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</si>
  <si>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</si>
  <si>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</si>
  <si>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</si>
  <si>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</si>
  <si>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</si>
  <si>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</si>
  <si>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</si>
  <si>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</si>
  <si>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</si>
  <si>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</si>
  <si>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</si>
  <si>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</si>
  <si>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</si>
  <si>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</si>
  <si>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</si>
  <si>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</si>
  <si>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</si>
  <si>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</si>
  <si>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</si>
  <si>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</si>
  <si>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</si>
  <si>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</si>
  <si>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</si>
  <si>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</si>
  <si>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</si>
  <si>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</si>
  <si>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</si>
  <si>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</si>
  <si>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</si>
  <si>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</si>
  <si>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</si>
  <si>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</si>
  <si>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</si>
  <si>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</si>
  <si>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</si>
  <si>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</si>
  <si>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</si>
  <si>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</si>
  <si>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</si>
  <si>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</si>
  <si>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</si>
  <si>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</si>
  <si>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</si>
  <si>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</si>
  <si>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</si>
  <si>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</si>
  <si>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</si>
  <si>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</si>
  <si>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</si>
  <si>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</si>
  <si>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</si>
  <si>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</si>
  <si>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</si>
  <si>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</si>
  <si>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</si>
  <si>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</si>
  <si>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</si>
  <si>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</si>
  <si>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</si>
  <si>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</si>
  <si>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</si>
  <si>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</si>
  <si>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</si>
  <si>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</si>
  <si>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</si>
  <si>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</si>
  <si>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</si>
  <si>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</si>
  <si>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</si>
  <si>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</si>
  <si>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</si>
  <si>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</si>
  <si>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</si>
  <si>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</si>
  <si>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</si>
  <si>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</si>
  <si>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</si>
  <si>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</si>
  <si>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</si>
  <si>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</si>
  <si>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</si>
  <si>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</si>
  <si>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</si>
  <si>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</si>
  <si>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</si>
  <si>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</si>
  <si>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</si>
  <si>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</si>
  <si>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</si>
  <si>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</si>
  <si>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</si>
  <si>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</si>
  <si>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</si>
  <si>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</si>
  <si>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</si>
  <si>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</si>
  <si>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</si>
  <si>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</si>
  <si>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</si>
  <si>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</si>
  <si>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</si>
  <si>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</si>
  <si>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</si>
  <si>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</si>
  <si>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</si>
  <si>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</si>
  <si>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</si>
  <si>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</si>
  <si>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</si>
  <si>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</si>
  <si>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</si>
  <si>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</si>
  <si>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</si>
  <si>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</si>
  <si>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</si>
  <si>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</si>
  <si>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</si>
  <si>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</si>
  <si>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</si>
  <si>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</si>
  <si>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</si>
  <si>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</si>
  <si>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</si>
  <si>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</si>
  <si>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</si>
  <si>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</si>
  <si>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</si>
  <si>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</si>
  <si>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</si>
  <si>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</si>
  <si>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</si>
  <si>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</si>
  <si>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</si>
  <si>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</si>
  <si>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</si>
  <si>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</si>
  <si>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</si>
  <si>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</si>
  <si>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</si>
  <si>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</si>
  <si>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</si>
  <si>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</si>
  <si>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</si>
  <si>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</si>
  <si>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</si>
  <si>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</si>
  <si>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</si>
  <si>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</si>
  <si>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</si>
  <si>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</si>
  <si>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</si>
  <si>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</si>
  <si>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</si>
  <si>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</si>
  <si>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</si>
  <si>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</si>
  <si>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</si>
  <si>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</si>
  <si>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</si>
  <si>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</si>
  <si>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</si>
  <si>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</si>
  <si>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</si>
  <si>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</si>
  <si>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</si>
  <si>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</si>
  <si>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</si>
  <si>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</si>
  <si>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</si>
  <si>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</si>
  <si>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</si>
  <si>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</si>
  <si>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</si>
  <si>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</si>
  <si>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</si>
  <si>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</si>
  <si>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</si>
  <si>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</si>
  <si>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</si>
  <si>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</si>
  <si>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</si>
  <si>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</si>
  <si>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</si>
  <si>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</si>
  <si>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</si>
  <si>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</si>
  <si>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</si>
  <si>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</si>
  <si>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</si>
  <si>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</si>
  <si>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</si>
  <si>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</si>
  <si>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</si>
  <si>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</si>
  <si>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</si>
  <si>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</si>
  <si>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</si>
  <si>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</si>
  <si>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</si>
  <si>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</si>
  <si>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</si>
  <si>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</si>
  <si>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</si>
  <si>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</si>
  <si>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</si>
  <si>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</si>
  <si>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</si>
  <si>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</si>
  <si>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</si>
  <si>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</si>
  <si>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</si>
  <si>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</si>
  <si>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</si>
  <si>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</si>
  <si>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</si>
  <si>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</si>
  <si>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</si>
  <si>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</si>
  <si>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</si>
  <si>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</si>
  <si>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</si>
  <si>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</si>
  <si>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</si>
  <si>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</si>
  <si>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</si>
  <si>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</si>
  <si>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</si>
  <si>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</si>
  <si>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</si>
  <si>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</si>
  <si>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</si>
  <si>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</si>
  <si>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</si>
  <si>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</si>
  <si>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</si>
  <si>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</si>
  <si>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</si>
  <si>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</si>
  <si>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</si>
  <si>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</si>
  <si>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</si>
  <si>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</si>
  <si>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</si>
  <si>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</si>
  <si>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</si>
  <si>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</si>
  <si>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</si>
  <si>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</si>
  <si>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</si>
  <si>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</si>
  <si>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</si>
  <si>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</si>
  <si>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</si>
  <si>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</si>
  <si>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</si>
  <si>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</si>
  <si>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</si>
  <si>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</si>
  <si>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</si>
  <si>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</si>
  <si>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</si>
  <si>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</si>
  <si>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</si>
  <si>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</si>
  <si>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</si>
  <si>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</si>
  <si>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</si>
  <si>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</si>
  <si>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</si>
  <si>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</si>
  <si>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</si>
  <si>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</si>
  <si>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</si>
  <si>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</si>
  <si>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</si>
  <si>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</si>
  <si>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</si>
  <si>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</si>
  <si>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</si>
  <si>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</si>
  <si>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</si>
  <si>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</si>
  <si>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</si>
  <si>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</si>
  <si>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</si>
  <si>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</si>
  <si>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</si>
  <si>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</si>
  <si>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</si>
  <si>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</si>
  <si>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</si>
  <si>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</si>
  <si>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</si>
  <si>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</si>
  <si>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</si>
  <si>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</si>
  <si>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</si>
  <si>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</si>
  <si>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</si>
  <si>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</si>
  <si>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</si>
  <si>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</si>
  <si>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</si>
  <si>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</si>
  <si>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</si>
  <si>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</si>
  <si>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</si>
  <si>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</si>
  <si>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</si>
  <si>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</si>
  <si>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</si>
  <si>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</si>
  <si>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</si>
  <si>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</si>
  <si>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</si>
  <si>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</si>
  <si>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</si>
  <si>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</si>
  <si>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</si>
  <si>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</si>
  <si>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</si>
  <si>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</si>
  <si>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</si>
  <si>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</si>
  <si>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</si>
  <si>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</si>
  <si>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</si>
  <si>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</si>
  <si>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</si>
  <si>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</si>
  <si>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</si>
  <si>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</si>
  <si>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</si>
  <si>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</si>
  <si>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</si>
  <si>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</si>
  <si>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</si>
  <si>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</si>
  <si>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</si>
  <si>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</si>
  <si>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</si>
  <si>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</si>
  <si>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</si>
  <si>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</si>
  <si>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</si>
  <si>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</si>
  <si>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</si>
  <si>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</si>
  <si>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</si>
  <si>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</si>
  <si>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</si>
  <si>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</si>
  <si>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</si>
  <si>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</si>
  <si>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</si>
  <si>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</si>
  <si>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</si>
  <si>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</si>
  <si>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</si>
  <si>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</si>
  <si>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</si>
  <si>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</si>
  <si>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</si>
  <si>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</si>
  <si>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</si>
  <si>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</si>
  <si>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</si>
  <si>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</si>
  <si>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</si>
  <si>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</si>
  <si>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</si>
  <si>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</si>
  <si>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</si>
  <si>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</si>
  <si>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</si>
  <si>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</si>
  <si>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</si>
  <si>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</si>
  <si>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</si>
  <si>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</si>
  <si>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</si>
  <si>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</si>
  <si>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</si>
  <si>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</si>
  <si>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</si>
  <si>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</si>
  <si>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</si>
  <si>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</si>
  <si>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</si>
  <si>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</si>
  <si>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</si>
  <si>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</si>
  <si>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</si>
  <si>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</si>
  <si>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</si>
  <si>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</si>
  <si>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</si>
  <si>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</si>
  <si>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</si>
  <si>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</si>
  <si>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</si>
  <si>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</si>
  <si>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</si>
  <si>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</si>
  <si>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</si>
  <si>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</si>
  <si>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</si>
  <si>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</si>
  <si>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</si>
  <si>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</si>
  <si>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</si>
  <si>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</si>
  <si>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</si>
  <si>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</si>
  <si>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</si>
  <si>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</si>
  <si>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</si>
  <si>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</si>
  <si>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</si>
  <si>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</si>
  <si>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</si>
  <si>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</si>
  <si>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</si>
  <si>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</si>
  <si>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</si>
  <si>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</si>
  <si>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</si>
  <si>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</si>
  <si>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</si>
  <si>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</si>
  <si>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</si>
  <si>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</si>
  <si>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</si>
  <si>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</si>
  <si>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</si>
  <si>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</si>
  <si>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</si>
  <si>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</si>
  <si>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</si>
  <si>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</si>
  <si>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</si>
  <si>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</si>
  <si>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</si>
  <si>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</si>
  <si>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</si>
  <si>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</si>
  <si>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</si>
  <si>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</si>
  <si>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</si>
  <si>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</si>
  <si>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</si>
  <si>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</si>
  <si>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</si>
  <si>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</si>
  <si>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</si>
  <si>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</si>
  <si>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</si>
  <si>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</si>
  <si>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</si>
  <si>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</si>
  <si>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</si>
  <si>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</si>
  <si>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</si>
  <si>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</si>
  <si>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</si>
  <si>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</si>
  <si>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</si>
  <si>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</si>
  <si>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</si>
  <si>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</si>
  <si>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</si>
  <si>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</si>
  <si>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</si>
  <si>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</si>
  <si>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</si>
  <si>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</si>
  <si>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</si>
  <si>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</si>
  <si>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</si>
  <si>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</si>
  <si>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</si>
  <si>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</si>
  <si>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</si>
  <si>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</si>
  <si>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</si>
  <si>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</si>
  <si>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</si>
  <si>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</si>
  <si>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</si>
  <si>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</si>
  <si>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</si>
  <si>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</si>
  <si>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</si>
  <si>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</si>
  <si>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</si>
  <si>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</si>
  <si>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</si>
  <si>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</si>
  <si>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</si>
  <si>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</si>
  <si>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</si>
  <si>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</si>
  <si>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</si>
  <si>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</si>
  <si>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</si>
  <si>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</si>
  <si>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</si>
  <si>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</si>
  <si>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</si>
  <si>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</si>
  <si>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</si>
  <si>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</si>
  <si>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</si>
  <si>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</si>
  <si>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</si>
  <si>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</si>
  <si>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</si>
  <si>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</si>
  <si>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</si>
  <si>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</si>
  <si>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</si>
  <si>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</si>
  <si>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</si>
  <si>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</si>
  <si>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</si>
  <si>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</si>
  <si>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</si>
  <si>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</si>
  <si>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</si>
  <si>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</si>
  <si>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</si>
  <si>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</si>
  <si>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</si>
  <si>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</si>
  <si>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</si>
  <si>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</si>
  <si>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</si>
  <si>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</si>
  <si>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</si>
  <si>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</si>
  <si>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</si>
  <si>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</si>
  <si>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</si>
  <si>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</si>
  <si>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</si>
  <si>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</si>
  <si>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</si>
  <si>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</si>
  <si>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</si>
  <si>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</si>
  <si>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</si>
  <si>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</si>
  <si>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</si>
  <si>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</si>
  <si>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</si>
  <si>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</si>
  <si>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</si>
  <si>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</si>
  <si>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</si>
  <si>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</si>
  <si>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</si>
  <si>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</si>
  <si>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</si>
  <si>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</si>
  <si>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</si>
  <si>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</si>
  <si>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</si>
  <si>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</si>
  <si>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</si>
  <si>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</si>
  <si>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</si>
  <si>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</si>
  <si>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</si>
  <si>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</si>
  <si>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</si>
  <si>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</si>
  <si>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</si>
  <si>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</si>
  <si>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</si>
  <si>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</si>
  <si>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</si>
  <si>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</si>
  <si>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</si>
  <si>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</si>
  <si>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</si>
  <si>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</si>
  <si>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</si>
  <si>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</si>
  <si>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</si>
  <si>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</si>
  <si>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</si>
  <si>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</si>
  <si>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</si>
  <si>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</si>
  <si>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</si>
  <si>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</si>
  <si>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</si>
  <si>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</si>
  <si>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</si>
  <si>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</si>
  <si>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</si>
  <si>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</si>
  <si>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</si>
  <si>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</si>
  <si>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</si>
  <si>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</si>
  <si>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</si>
  <si>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</si>
  <si>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</si>
  <si>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</si>
  <si>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</si>
  <si>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</si>
  <si>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</si>
  <si>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</si>
  <si>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</si>
  <si>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</si>
  <si>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</si>
  <si>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</si>
  <si>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</si>
  <si>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</si>
  <si>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</si>
  <si>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</si>
  <si>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</si>
  <si>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</si>
  <si>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</si>
  <si>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</si>
  <si>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</si>
  <si>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</si>
  <si>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</si>
  <si>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</si>
  <si>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</si>
  <si>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</si>
  <si>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</si>
  <si>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</si>
  <si>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</si>
  <si>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</si>
  <si>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</si>
  <si>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</si>
  <si>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</si>
  <si>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</si>
  <si>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</si>
  <si>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</si>
  <si>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</si>
  <si>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</si>
  <si>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</si>
  <si>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</si>
  <si>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</si>
  <si>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</si>
  <si>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</si>
  <si>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</si>
  <si>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</si>
  <si>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</si>
  <si>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</si>
  <si>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</si>
  <si>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</si>
  <si>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</si>
  <si>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</si>
  <si>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</si>
  <si>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</si>
  <si>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</si>
  <si>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</si>
  <si>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</si>
  <si>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</si>
  <si>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</si>
  <si>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</si>
  <si>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</si>
  <si>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</si>
  <si>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</si>
  <si>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</si>
  <si>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</si>
  <si>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</si>
  <si>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</si>
  <si>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</si>
  <si>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</si>
  <si>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</si>
  <si>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</si>
  <si>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</si>
  <si>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</si>
  <si>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</si>
  <si>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</si>
  <si>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</si>
  <si>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</si>
  <si>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</si>
  <si>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</si>
  <si>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</si>
  <si>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</si>
  <si>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</si>
  <si>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</si>
  <si>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</si>
  <si>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</si>
  <si>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</si>
  <si>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</si>
  <si>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</si>
  <si>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</si>
  <si>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</si>
  <si>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</si>
  <si>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</si>
  <si>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</si>
  <si>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</si>
  <si>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</si>
  <si>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</si>
  <si>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</si>
  <si>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</si>
  <si>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</si>
  <si>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</si>
  <si>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</si>
  <si>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</si>
  <si>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</si>
  <si>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</si>
  <si>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</si>
  <si>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</si>
  <si>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</si>
  <si>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</si>
  <si>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</si>
  <si>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</si>
  <si>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</si>
  <si>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</si>
  <si>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</si>
  <si>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</si>
  <si>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</si>
  <si>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</si>
  <si>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</si>
  <si>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</si>
  <si>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</si>
  <si>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</si>
  <si>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</si>
  <si>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</si>
  <si>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</si>
  <si>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</si>
  <si>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</si>
  <si>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</si>
  <si>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</si>
  <si>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</si>
  <si>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</si>
  <si>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</si>
  <si>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</si>
  <si>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</si>
  <si>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</si>
  <si>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</si>
  <si>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</si>
  <si>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</si>
  <si>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</si>
  <si>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</si>
  <si>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</si>
  <si>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</si>
  <si>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</si>
  <si>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</si>
  <si>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</si>
  <si>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</si>
  <si>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</si>
  <si>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</si>
  <si>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</si>
  <si>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</si>
  <si>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</si>
  <si>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</si>
  <si>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</si>
  <si>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</si>
  <si>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</si>
  <si>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</si>
  <si>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</si>
  <si>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</si>
  <si>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</si>
  <si>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</si>
  <si>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</si>
  <si>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</si>
  <si>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</si>
  <si>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</si>
  <si>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</si>
  <si>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</si>
  <si>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</si>
  <si>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</si>
  <si>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</si>
  <si>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</si>
  <si>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</si>
  <si>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</si>
  <si>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</si>
  <si>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</si>
  <si>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</si>
  <si>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</si>
  <si>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</si>
  <si>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</si>
  <si>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</si>
  <si>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</si>
  <si>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</si>
  <si>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</si>
  <si>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</si>
  <si>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</si>
  <si>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</si>
  <si>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</si>
  <si>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</si>
  <si>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</si>
  <si>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</si>
  <si>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</si>
  <si>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</si>
  <si>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</si>
  <si>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</si>
  <si>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</si>
  <si>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</si>
  <si>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</si>
  <si>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</si>
  <si>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</si>
  <si>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</si>
  <si>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</si>
  <si>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</si>
  <si>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</si>
  <si>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</si>
  <si>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</si>
  <si>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</si>
  <si>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</si>
  <si>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</si>
  <si>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</si>
  <si>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</si>
  <si>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</si>
  <si>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</si>
  <si>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</si>
  <si>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</si>
  <si>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</si>
  <si>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</si>
  <si>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</si>
  <si>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</si>
  <si>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</si>
  <si>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</si>
  <si>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</si>
  <si>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</si>
  <si>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</si>
  <si>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</si>
  <si>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</si>
  <si>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</si>
  <si>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</si>
  <si>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</si>
  <si>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</si>
  <si>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</si>
  <si>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</si>
  <si>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</si>
  <si>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</si>
  <si>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</si>
  <si>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</si>
  <si>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</si>
  <si>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</si>
  <si>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</si>
  <si>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</si>
  <si>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</si>
  <si>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</si>
  <si>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</si>
  <si>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</si>
  <si>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</si>
  <si>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</si>
  <si>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</si>
  <si>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</si>
  <si>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</si>
  <si>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</si>
  <si>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</si>
  <si>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</si>
  <si>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</si>
  <si>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</si>
  <si>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</si>
  <si>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</si>
  <si>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</si>
  <si>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</si>
  <si>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</si>
  <si>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</si>
  <si>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</si>
  <si>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</si>
  <si>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</si>
  <si>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</si>
  <si>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</si>
  <si>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</si>
  <si>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</si>
  <si>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</si>
  <si>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</si>
  <si>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</si>
  <si>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</si>
  <si>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</si>
  <si>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</si>
  <si>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</si>
  <si>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</si>
  <si>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</si>
  <si>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</si>
  <si>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</si>
  <si>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</si>
  <si>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</si>
  <si>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</si>
  <si>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</si>
  <si>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</si>
  <si>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</si>
  <si>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</si>
  <si>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</si>
  <si>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</si>
  <si>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</si>
  <si>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</si>
  <si>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</si>
  <si>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</si>
  <si>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</si>
  <si>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</si>
  <si>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</si>
  <si>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</si>
  <si>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</si>
  <si>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</si>
  <si>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</si>
  <si>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</si>
  <si>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</si>
  <si>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</si>
  <si>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</si>
  <si>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</si>
  <si>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</si>
  <si>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</si>
  <si>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</si>
  <si>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</si>
  <si>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</si>
  <si>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</si>
  <si>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</si>
  <si>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</si>
  <si>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</si>
  <si>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</si>
  <si>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</si>
  <si>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</si>
  <si>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</si>
  <si>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</si>
  <si>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</si>
  <si>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</si>
  <si>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</si>
  <si>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</si>
  <si>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</si>
  <si>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</si>
  <si>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</si>
  <si>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</si>
  <si>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</si>
  <si>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</si>
  <si>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</si>
  <si>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</si>
  <si>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</si>
  <si>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</si>
  <si>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</si>
  <si>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</si>
  <si>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</si>
  <si>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</si>
  <si>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</si>
  <si>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</si>
  <si>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</si>
  <si>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</si>
  <si>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</si>
  <si>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</si>
  <si>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</si>
  <si>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</si>
  <si>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</si>
  <si>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</si>
  <si>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</si>
  <si>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</si>
  <si>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</si>
  <si>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</si>
  <si>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</si>
  <si>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</si>
  <si>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</si>
  <si>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</si>
  <si>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</si>
  <si>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</si>
  <si>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</si>
  <si>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</si>
  <si>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</si>
  <si>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</si>
  <si>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</si>
  <si>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</si>
  <si>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</si>
  <si>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</si>
  <si>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</si>
  <si>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</si>
  <si>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</si>
  <si>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</si>
  <si>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</si>
  <si>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</si>
  <si>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</si>
  <si>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</si>
  <si>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</si>
  <si>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</si>
  <si>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</si>
  <si>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</si>
  <si>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</si>
  <si>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</si>
  <si>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</si>
  <si>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</si>
  <si>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</si>
  <si>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</si>
  <si>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</si>
  <si>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</si>
  <si>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</si>
  <si>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</si>
  <si>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</si>
  <si>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</si>
  <si>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</si>
  <si>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</si>
  <si>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</si>
  <si>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</si>
  <si>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</si>
  <si>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</si>
  <si>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</si>
  <si>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</si>
  <si>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</si>
  <si>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</si>
  <si>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</si>
  <si>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</si>
  <si>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</si>
  <si>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</si>
  <si>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</si>
  <si>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</si>
  <si>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</si>
  <si>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</si>
  <si>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</si>
  <si>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</si>
  <si>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</si>
  <si>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</si>
  <si>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</si>
  <si>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</si>
  <si>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</si>
  <si>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</si>
  <si>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</si>
  <si>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</si>
  <si>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</si>
  <si>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</si>
  <si>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</si>
  <si>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</si>
  <si>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</si>
  <si>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</si>
  <si>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</si>
  <si>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</si>
  <si>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</si>
  <si>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</si>
  <si>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</si>
  <si>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</si>
  <si>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</si>
  <si>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</si>
  <si>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</si>
  <si>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</si>
  <si>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</si>
  <si>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</si>
  <si>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</si>
  <si>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</si>
  <si>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</si>
  <si>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</si>
  <si>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</si>
  <si>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</si>
  <si>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</si>
  <si>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</si>
  <si>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</si>
  <si>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</si>
  <si>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</si>
  <si>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</si>
  <si>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</si>
  <si>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</si>
  <si>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</si>
  <si>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</si>
  <si>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</si>
  <si>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</si>
  <si>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</si>
  <si>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</si>
  <si>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</si>
  <si>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</si>
  <si>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</si>
  <si>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</si>
  <si>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</si>
  <si>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</si>
  <si>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</si>
  <si>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</si>
  <si>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</si>
  <si>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</si>
  <si>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</si>
  <si>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</si>
  <si>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</si>
  <si>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</si>
  <si>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</si>
  <si>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</si>
  <si>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</si>
  <si>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</si>
  <si>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</si>
  <si>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</si>
  <si>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</si>
  <si>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</si>
  <si>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</si>
  <si>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</si>
  <si>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</si>
  <si>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</si>
  <si>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</si>
  <si>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</si>
  <si>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</si>
  <si>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</si>
  <si>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</si>
  <si>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</si>
  <si>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</si>
  <si>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</si>
  <si>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</si>
  <si>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</si>
  <si>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</si>
  <si>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</si>
  <si>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</si>
  <si>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</si>
  <si>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</si>
  <si>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</si>
  <si>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</si>
  <si>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</si>
  <si>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</si>
  <si>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</si>
  <si>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</si>
  <si>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</si>
  <si>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</si>
  <si>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</si>
  <si>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</si>
  <si>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</si>
  <si>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</si>
  <si>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</si>
  <si>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</si>
  <si>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</si>
  <si>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</si>
  <si>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</si>
  <si>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</si>
  <si>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</si>
  <si>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</si>
  <si>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</si>
  <si>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</si>
  <si>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</si>
  <si>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</si>
  <si>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</si>
  <si>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</si>
  <si>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</si>
  <si>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</si>
  <si>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</si>
  <si>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</si>
  <si>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</si>
  <si>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</si>
  <si>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</si>
  <si>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</si>
  <si>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</si>
  <si>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</si>
  <si>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</si>
  <si>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</si>
  <si>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</si>
  <si>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</si>
  <si>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</si>
  <si>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</si>
  <si>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</si>
  <si>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</si>
  <si>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</si>
  <si>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</si>
  <si>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</si>
  <si>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</si>
  <si>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</si>
  <si>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</si>
  <si>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</si>
  <si>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</si>
  <si>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</si>
  <si>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</si>
  <si>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</si>
  <si>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</si>
  <si>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</si>
  <si>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</si>
  <si>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</si>
  <si>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</si>
  <si>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</si>
  <si>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</si>
  <si>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</si>
  <si>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</si>
  <si>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</si>
  <si>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</si>
  <si>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</si>
  <si>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</si>
  <si>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</si>
  <si>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</si>
  <si>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</si>
  <si>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</si>
  <si>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</si>
  <si>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</si>
  <si>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</si>
  <si>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</si>
  <si>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</si>
  <si>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</si>
  <si>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</si>
  <si>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</si>
  <si>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</si>
  <si>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</si>
  <si>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</si>
  <si>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</si>
  <si>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</si>
  <si>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</si>
  <si>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</si>
  <si>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</si>
  <si>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</si>
  <si>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</si>
  <si>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</si>
  <si>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</si>
  <si>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</si>
  <si>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</si>
  <si>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</si>
  <si>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</si>
  <si>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</si>
  <si>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</si>
  <si>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</si>
  <si>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</si>
  <si>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</si>
  <si>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</si>
  <si>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</si>
  <si>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</si>
  <si>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</si>
  <si>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</si>
  <si>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</si>
  <si>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</si>
  <si>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</si>
  <si>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</si>
  <si>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</si>
  <si>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</si>
  <si>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</si>
  <si>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</si>
  <si>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</si>
  <si>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</si>
  <si>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</si>
  <si>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</si>
  <si>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</si>
  <si>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</si>
  <si>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</si>
  <si>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</si>
  <si>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</si>
  <si>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</si>
  <si>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</si>
  <si>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</si>
  <si>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</si>
  <si>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</si>
  <si>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</si>
  <si>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</si>
  <si>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</si>
  <si>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</si>
  <si>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</si>
  <si>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</si>
  <si>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</si>
  <si>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</si>
  <si>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</si>
  <si>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</si>
  <si>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</si>
  <si>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</si>
  <si>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</si>
  <si>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</si>
  <si>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</si>
  <si>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</si>
  <si>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</si>
  <si>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</si>
  <si>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</si>
  <si>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</si>
  <si>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</si>
  <si>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</si>
  <si>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</si>
  <si>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</si>
  <si>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</si>
  <si>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</si>
  <si>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</si>
  <si>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</si>
  <si>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</si>
  <si>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</si>
  <si>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</si>
  <si>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</si>
  <si>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</si>
  <si>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</si>
  <si>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</si>
  <si>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</si>
  <si>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</si>
  <si>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</si>
  <si>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</si>
  <si>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</si>
  <si>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</si>
  <si>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</si>
  <si>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</si>
  <si>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</si>
  <si>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</si>
  <si>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</si>
  <si>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</si>
  <si>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</si>
  <si>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</si>
  <si>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</si>
  <si>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</si>
  <si>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</si>
  <si>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</si>
  <si>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</si>
  <si>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</si>
  <si>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</si>
  <si>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</si>
  <si>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</si>
  <si>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</si>
  <si>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</si>
  <si>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</si>
  <si>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</si>
  <si>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</si>
  <si>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</si>
  <si>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</si>
  <si>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</si>
  <si>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</si>
  <si>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</si>
  <si>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</si>
  <si>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</si>
  <si>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</si>
  <si>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</si>
  <si>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</si>
  <si>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</si>
  <si>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</si>
  <si>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</si>
  <si>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</si>
  <si>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</si>
  <si>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</si>
  <si>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</si>
  <si>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</si>
  <si>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</si>
  <si>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</si>
  <si>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</si>
  <si>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</si>
  <si>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</si>
  <si>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</si>
  <si>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</si>
  <si>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</si>
  <si>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</si>
  <si>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</si>
  <si>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</si>
  <si>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</si>
  <si>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</si>
  <si>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</si>
  <si>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</si>
  <si>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</si>
  <si>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</si>
  <si>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</si>
  <si>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</si>
  <si>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</si>
  <si>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</si>
  <si>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</si>
  <si>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</si>
  <si>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</si>
  <si>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</si>
  <si>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</si>
  <si>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</si>
  <si>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</si>
  <si>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</si>
  <si>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</si>
  <si>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</si>
  <si>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</si>
  <si>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</si>
  <si>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</si>
  <si>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</si>
  <si>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</si>
  <si>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</si>
  <si>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</si>
  <si>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</si>
  <si>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</si>
  <si>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</si>
  <si>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</si>
  <si>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</si>
  <si>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</si>
  <si>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</si>
  <si>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</si>
  <si>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</si>
  <si>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</si>
  <si>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</si>
  <si>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</si>
  <si>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</si>
  <si>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</si>
  <si>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</si>
  <si>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</si>
  <si>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</si>
  <si>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</si>
  <si>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</si>
  <si>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</si>
  <si>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</si>
  <si>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</si>
  <si>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</si>
  <si>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</si>
  <si>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</si>
  <si>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</si>
  <si>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</si>
  <si>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</si>
  <si>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</si>
  <si>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</si>
  <si>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</si>
  <si>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</si>
  <si>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</si>
  <si>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</si>
  <si>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</si>
  <si>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</si>
  <si>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</si>
  <si>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</si>
  <si>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</si>
  <si>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</si>
  <si>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</si>
  <si>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</si>
  <si>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</si>
  <si>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</si>
  <si>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</si>
  <si>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</si>
  <si>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</si>
  <si>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</si>
  <si>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</si>
  <si>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</si>
  <si>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</si>
  <si>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</si>
  <si>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</si>
  <si>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</si>
  <si>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</si>
  <si>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</si>
  <si>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</si>
  <si>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</si>
  <si>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</si>
  <si>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</si>
  <si>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</si>
  <si>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</si>
  <si>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</si>
  <si>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</si>
  <si>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</si>
  <si>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</si>
  <si>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</si>
  <si>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</si>
  <si>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</si>
  <si>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</si>
  <si>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</si>
  <si>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</si>
  <si>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</si>
  <si>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</si>
  <si>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</si>
  <si>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</si>
  <si>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</si>
  <si>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</si>
  <si>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</si>
  <si>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</si>
  <si>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</si>
  <si>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</si>
  <si>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</si>
  <si>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</si>
  <si>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</si>
  <si>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</si>
  <si>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</si>
  <si>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</si>
  <si>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</si>
  <si>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</si>
  <si>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</si>
  <si>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</si>
  <si>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</si>
  <si>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</si>
  <si>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</si>
  <si>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</si>
  <si>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</si>
  <si>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</si>
  <si>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</si>
  <si>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</si>
  <si>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</si>
  <si>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</si>
  <si>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</si>
  <si>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</si>
  <si>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</si>
  <si>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</si>
  <si>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</si>
  <si>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</si>
  <si>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</si>
  <si>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</si>
  <si>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</si>
  <si>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</si>
  <si>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</si>
  <si>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</si>
  <si>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</si>
  <si>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</si>
  <si>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</si>
  <si>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</si>
  <si>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</si>
  <si>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</si>
  <si>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</si>
  <si>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</si>
  <si>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</si>
  <si>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</si>
  <si>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</si>
  <si>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</si>
  <si>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</si>
  <si>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</si>
  <si>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</si>
  <si>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</si>
  <si>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</si>
  <si>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</si>
  <si>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</si>
  <si>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</si>
  <si>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</si>
  <si>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</si>
  <si>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</si>
  <si>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</si>
  <si>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</si>
  <si>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</si>
  <si>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</si>
  <si>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</si>
  <si>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</si>
  <si>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</si>
  <si>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</si>
  <si>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</si>
  <si>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</si>
  <si>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</si>
  <si>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</si>
  <si>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</si>
  <si>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</si>
  <si>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</si>
  <si>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</si>
  <si>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</si>
  <si>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</si>
  <si>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</si>
  <si>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</si>
  <si>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</si>
  <si>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</si>
  <si>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</si>
  <si>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</si>
  <si>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</si>
  <si>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</si>
  <si>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</si>
  <si>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</si>
  <si>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</si>
  <si>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</si>
  <si>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</si>
  <si>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</si>
  <si>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</si>
  <si>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</si>
  <si>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</si>
  <si>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</si>
  <si>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</si>
  <si>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</si>
  <si>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</si>
  <si>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</si>
  <si>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</si>
  <si>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</si>
  <si>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</si>
  <si>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</si>
  <si>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</si>
  <si>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</si>
  <si>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</si>
  <si>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</si>
  <si>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</si>
  <si>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</si>
  <si>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</si>
  <si>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</si>
  <si>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</si>
  <si>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</si>
  <si>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</si>
  <si>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</si>
  <si>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</si>
  <si>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</si>
  <si>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</si>
  <si>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</si>
  <si>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</si>
  <si>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</si>
  <si>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</si>
  <si>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</si>
  <si>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</si>
  <si>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</si>
  <si>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</si>
  <si>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</si>
  <si>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</si>
  <si>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</si>
  <si>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</si>
  <si>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</si>
  <si>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</si>
  <si>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</si>
  <si>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</si>
  <si>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</si>
  <si>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</si>
  <si>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</si>
  <si>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</si>
  <si>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</si>
  <si>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</si>
  <si>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</si>
  <si>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</si>
  <si>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</si>
  <si>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</si>
  <si>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</si>
  <si>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</si>
  <si>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</si>
  <si>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</si>
  <si>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</si>
  <si>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</si>
  <si>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</si>
  <si>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</si>
  <si>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</si>
  <si>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</si>
  <si>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</si>
  <si>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</si>
  <si>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</si>
  <si>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</si>
  <si>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</si>
  <si>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</si>
  <si>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</si>
  <si>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</si>
  <si>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</si>
  <si>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</si>
  <si>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</si>
  <si>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</si>
  <si>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</si>
  <si>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</si>
  <si>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</si>
  <si>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</si>
  <si>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</si>
  <si>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</si>
  <si>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</si>
  <si>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</si>
  <si>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</si>
  <si>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</si>
  <si>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</si>
  <si>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</si>
  <si>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</si>
  <si>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</si>
  <si>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</si>
  <si>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</si>
  <si>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</si>
  <si>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</si>
  <si>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</si>
  <si>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</si>
  <si>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</si>
  <si>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</si>
  <si>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</si>
  <si>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</si>
  <si>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</si>
  <si>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</si>
  <si>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</si>
  <si>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</si>
  <si>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</si>
  <si>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</si>
  <si>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</si>
  <si>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</si>
  <si>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</si>
  <si>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</si>
  <si>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</si>
  <si>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</si>
  <si>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</si>
  <si>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</si>
  <si>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</si>
  <si>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</si>
  <si>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</si>
  <si>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</si>
  <si>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</si>
  <si>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</si>
  <si>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</si>
  <si>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</si>
  <si>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</si>
  <si>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</si>
  <si>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</si>
  <si>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</si>
  <si>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</si>
  <si>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</si>
  <si>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</si>
  <si>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</si>
  <si>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</si>
  <si>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</si>
  <si>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</si>
  <si>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</si>
  <si>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</si>
  <si>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</si>
  <si>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</si>
  <si>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</si>
  <si>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</si>
  <si>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</si>
  <si>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</si>
  <si>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</si>
  <si>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</si>
  <si>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</si>
  <si>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</si>
  <si>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</si>
  <si>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</si>
  <si>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</si>
  <si>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</si>
  <si>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</si>
  <si>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</si>
  <si>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</si>
  <si>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</si>
  <si>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</si>
  <si>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</si>
  <si>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</si>
  <si>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</si>
  <si>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</si>
  <si>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</si>
  <si>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</si>
  <si>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</si>
  <si>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</si>
  <si>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</si>
  <si>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</si>
  <si>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</si>
  <si>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</si>
  <si>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</si>
  <si>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</si>
  <si>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</si>
  <si>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</si>
  <si>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</si>
  <si>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</si>
  <si>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</si>
  <si>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</si>
  <si>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</si>
  <si>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</si>
  <si>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</si>
  <si>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</si>
  <si>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</si>
  <si>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</si>
  <si>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</si>
  <si>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</si>
  <si>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</si>
  <si>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</si>
  <si>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</si>
  <si>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</si>
  <si>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</si>
  <si>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</si>
  <si>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</si>
  <si>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</si>
  <si>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</si>
  <si>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</si>
  <si>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</si>
  <si>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</si>
  <si>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</si>
  <si>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</si>
  <si>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</si>
  <si>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</si>
  <si>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</si>
  <si>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</si>
  <si>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</si>
  <si>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</si>
  <si>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</si>
  <si>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</si>
  <si>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</si>
  <si>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</si>
  <si>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</si>
  <si>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</si>
  <si>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</si>
  <si>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</si>
  <si>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</si>
  <si>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</si>
  <si>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</si>
  <si>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</si>
  <si>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</si>
  <si>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</si>
  <si>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</si>
  <si>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</si>
  <si>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</si>
  <si>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</si>
  <si>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</si>
  <si>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</si>
  <si>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</si>
  <si>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</si>
  <si>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</si>
  <si>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</si>
  <si>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</si>
  <si>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</si>
  <si>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</si>
  <si>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</si>
  <si>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</si>
  <si>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</si>
  <si>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</si>
  <si>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</si>
  <si>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</si>
  <si>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</si>
  <si>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</si>
  <si>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</si>
  <si>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</si>
  <si>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</si>
  <si>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</si>
  <si>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</si>
  <si>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</si>
  <si>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</si>
  <si>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</si>
  <si>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</si>
  <si>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</si>
  <si>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</si>
  <si>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</si>
  <si>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</si>
  <si>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</si>
  <si>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</si>
  <si>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</si>
  <si>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</si>
  <si>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</si>
  <si>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</si>
  <si>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</si>
  <si>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</si>
  <si>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</si>
  <si>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</si>
  <si>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</si>
  <si>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</si>
  <si>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</si>
  <si>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</si>
  <si>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</si>
  <si>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</si>
  <si>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</si>
  <si>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</si>
  <si>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</si>
  <si>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</si>
  <si>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</si>
  <si>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</si>
  <si>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</si>
  <si>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</si>
  <si>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</si>
  <si>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</si>
  <si>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</si>
  <si>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</si>
  <si>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</si>
  <si>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</si>
  <si>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</si>
  <si>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</si>
  <si>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</si>
  <si>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</si>
  <si>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</si>
  <si>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</si>
  <si>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</si>
  <si>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</si>
  <si>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</si>
  <si>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</si>
  <si>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</si>
  <si>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</si>
  <si>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</si>
  <si>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</si>
  <si>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</si>
  <si>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</si>
  <si>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</si>
  <si>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</si>
  <si>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</si>
  <si>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</si>
  <si>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</si>
  <si>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</si>
  <si>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</si>
  <si>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</si>
  <si>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</si>
  <si>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</si>
  <si>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</si>
  <si>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</si>
  <si>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</si>
  <si>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</si>
  <si>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</si>
  <si>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</si>
  <si>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</si>
  <si>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</si>
  <si>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</si>
  <si>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</si>
  <si>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</si>
  <si>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</si>
  <si>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</si>
  <si>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</si>
  <si>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</si>
  <si>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</si>
  <si>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</si>
  <si>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</si>
  <si>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</si>
  <si>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</si>
  <si>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</si>
  <si>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</si>
  <si>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</si>
  <si>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</si>
  <si>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</si>
  <si>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</si>
  <si>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</si>
  <si>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</si>
  <si>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</si>
  <si>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</si>
  <si>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</si>
  <si>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</si>
  <si>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</si>
  <si>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</si>
  <si>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</si>
  <si>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</si>
  <si>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</si>
  <si>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</si>
  <si>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</si>
  <si>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</si>
  <si>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</si>
  <si>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</si>
  <si>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</si>
  <si>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</si>
  <si>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</si>
  <si>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</si>
  <si>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</si>
  <si>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</si>
  <si>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</si>
  <si>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</si>
  <si>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</si>
  <si>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</si>
  <si>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</si>
  <si>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</si>
  <si>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</si>
  <si>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</si>
  <si>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</si>
  <si>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</si>
  <si>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</si>
  <si>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</si>
  <si>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</si>
  <si>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</si>
  <si>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</si>
  <si>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</si>
  <si>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</si>
  <si>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</si>
  <si>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</si>
  <si>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</si>
  <si>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</si>
  <si>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</si>
  <si>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</si>
  <si>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</si>
  <si>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</si>
  <si>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</si>
  <si>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</si>
  <si>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</si>
  <si>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</si>
  <si>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</si>
  <si>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</si>
  <si>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</si>
  <si>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</si>
  <si>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</si>
  <si>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</si>
  <si>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</si>
  <si>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</si>
  <si>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</si>
  <si>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</si>
  <si>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</si>
  <si>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</si>
  <si>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</si>
  <si>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</si>
  <si>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</si>
  <si>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</si>
  <si>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</si>
  <si>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</si>
  <si>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</si>
  <si>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</si>
  <si>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</si>
  <si>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</si>
  <si>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</si>
  <si>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</si>
  <si>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</si>
  <si>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</si>
  <si>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</si>
  <si>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</si>
  <si>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</si>
  <si>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</si>
  <si>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</si>
  <si>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</si>
  <si>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</si>
  <si>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</si>
  <si>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</si>
  <si>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</si>
  <si>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</si>
  <si>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</si>
  <si>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</si>
  <si>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</si>
  <si>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</si>
  <si>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</si>
  <si>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</si>
  <si>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</si>
  <si>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</si>
  <si>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</si>
  <si>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</si>
  <si>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</si>
  <si>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</si>
  <si>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</si>
  <si>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</si>
  <si>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</si>
  <si>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</si>
  <si>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</si>
  <si>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</si>
  <si>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</si>
  <si>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</si>
  <si>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</si>
  <si>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</si>
  <si>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</si>
  <si>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</si>
  <si>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</si>
  <si>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</si>
  <si>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</si>
  <si>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</si>
  <si>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</si>
  <si>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</si>
  <si>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</si>
  <si>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</si>
  <si>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</si>
  <si>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</si>
  <si>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</si>
  <si>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</si>
  <si>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</si>
  <si>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</si>
  <si>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</si>
  <si>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</si>
  <si>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</si>
  <si>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</si>
  <si>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</si>
  <si>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</si>
  <si>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</si>
  <si>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</si>
  <si>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</si>
  <si>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</si>
  <si>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</si>
  <si>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</si>
  <si>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</si>
  <si>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</si>
  <si>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</si>
  <si>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</si>
  <si>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</si>
  <si>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</si>
  <si>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</si>
  <si>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</si>
  <si>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</si>
  <si>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</si>
  <si>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</si>
  <si>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</si>
  <si>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</si>
  <si>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</si>
  <si>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</si>
  <si>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</si>
  <si>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</si>
  <si>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</si>
  <si>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</si>
  <si>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</si>
  <si>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</si>
  <si>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</si>
  <si>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</si>
  <si>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</si>
  <si>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</si>
  <si>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</si>
  <si>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</si>
  <si>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</si>
  <si>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</si>
  <si>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</si>
  <si>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</si>
  <si>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</si>
  <si>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</si>
  <si>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</si>
  <si>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</si>
  <si>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</si>
  <si>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</si>
  <si>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</si>
  <si>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</si>
  <si>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</si>
  <si>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</si>
  <si>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</si>
  <si>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</si>
  <si>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</si>
  <si>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</si>
  <si>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</si>
  <si>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</si>
  <si>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</si>
  <si>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</si>
  <si>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</si>
  <si>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</si>
  <si>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</si>
  <si>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</si>
  <si>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</si>
  <si>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</si>
  <si>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</si>
  <si>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</si>
  <si>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</si>
  <si>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</si>
  <si>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</si>
  <si>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</si>
  <si>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</si>
  <si>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</si>
  <si>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</si>
  <si>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</si>
  <si>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</si>
  <si>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</si>
  <si>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</si>
  <si>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</si>
  <si>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</si>
  <si>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</si>
  <si>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</si>
  <si>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</si>
  <si>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</si>
  <si>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</si>
  <si>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</si>
  <si>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</si>
  <si>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</si>
  <si>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</si>
  <si>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</si>
  <si>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</si>
  <si>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</si>
  <si>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</si>
  <si>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</si>
  <si>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</si>
  <si>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</si>
  <si>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</si>
  <si>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</si>
  <si>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</si>
  <si>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</si>
  <si>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</si>
  <si>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</si>
  <si>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</si>
  <si>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</si>
  <si>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</si>
  <si>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</si>
  <si>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</si>
  <si>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</si>
  <si>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</si>
  <si>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</si>
  <si>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</si>
  <si>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</si>
  <si>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</si>
  <si>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</si>
  <si>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</si>
  <si>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</si>
  <si>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</si>
  <si>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</si>
  <si>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</si>
  <si>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</si>
  <si>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</si>
  <si>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</si>
  <si>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</si>
  <si>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</si>
  <si>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</si>
  <si>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</si>
  <si>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</si>
  <si>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</si>
  <si>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</si>
  <si>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</si>
  <si>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</si>
  <si>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</si>
  <si>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</si>
  <si>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</si>
  <si>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</si>
  <si>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</si>
  <si>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</si>
  <si>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</si>
  <si>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</si>
  <si>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</si>
  <si>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</si>
  <si>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</si>
  <si>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</si>
  <si>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</si>
  <si>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</si>
  <si>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</si>
  <si>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</si>
  <si>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</si>
  <si>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</si>
  <si>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</si>
  <si>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</si>
  <si>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</si>
  <si>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</si>
  <si>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</si>
  <si>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</si>
  <si>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</si>
  <si>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</si>
  <si>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</si>
  <si>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</si>
  <si>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</si>
  <si>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</si>
  <si>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</si>
  <si>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</si>
  <si>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</si>
  <si>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</si>
  <si>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</si>
  <si>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</si>
  <si>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</si>
  <si>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</si>
  <si>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</si>
  <si>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</si>
  <si>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</si>
  <si>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</si>
  <si>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</si>
  <si>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</si>
  <si>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</si>
  <si>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</si>
  <si>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</si>
  <si>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</si>
  <si>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</si>
  <si>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</si>
  <si>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</si>
  <si>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</si>
  <si>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</si>
  <si>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</si>
  <si>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</si>
  <si>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</si>
  <si>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</si>
  <si>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</si>
  <si>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</si>
  <si>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</si>
  <si>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</si>
  <si>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</si>
  <si>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</si>
  <si>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</si>
  <si>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</si>
  <si>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</si>
  <si>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</si>
  <si>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</si>
  <si>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</si>
  <si>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</si>
  <si>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</si>
  <si>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</si>
  <si>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</si>
  <si>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</si>
  <si>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</si>
  <si>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</si>
  <si>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</si>
  <si>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</si>
  <si>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</si>
  <si>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</si>
  <si>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</si>
  <si>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</si>
  <si>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</si>
  <si>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</si>
  <si>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</si>
  <si>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</si>
  <si>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</si>
  <si>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</si>
  <si>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</si>
  <si>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</si>
  <si>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</si>
  <si>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</si>
  <si>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</si>
  <si>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</si>
  <si>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</si>
  <si>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</si>
  <si>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</si>
  <si>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</si>
  <si>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</si>
  <si>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</si>
  <si>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</si>
  <si>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</si>
  <si>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</si>
  <si>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</si>
  <si>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</si>
  <si>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</si>
  <si>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</si>
  <si>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</si>
  <si>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</si>
  <si>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</si>
  <si>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</si>
  <si>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</si>
  <si>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</si>
  <si>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</si>
  <si>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</si>
  <si>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</si>
  <si>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</si>
  <si>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</si>
  <si>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</si>
  <si>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</si>
  <si>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</si>
  <si>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</si>
  <si>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</si>
  <si>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</si>
  <si>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</si>
  <si>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</si>
  <si>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</si>
  <si>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</si>
  <si>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</si>
  <si>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</si>
  <si>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</si>
  <si>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</si>
  <si>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</si>
  <si>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</si>
  <si>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</si>
  <si>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</si>
  <si>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</si>
  <si>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</si>
  <si>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</si>
  <si>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</si>
  <si>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</si>
  <si>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</si>
  <si>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</si>
  <si>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</si>
  <si>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</si>
  <si>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</si>
  <si>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</si>
  <si>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</si>
  <si>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</si>
  <si>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</si>
  <si>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</si>
  <si>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</si>
  <si>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</si>
  <si>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</si>
  <si>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</si>
  <si>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</si>
  <si>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</si>
  <si>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</si>
  <si>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</si>
  <si>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</si>
  <si>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</si>
  <si>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</si>
  <si>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</si>
  <si>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</si>
  <si>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</si>
  <si>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</si>
  <si>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</si>
  <si>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</si>
  <si>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</si>
  <si>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</si>
  <si>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</si>
  <si>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</si>
  <si>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</si>
  <si>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</si>
  <si>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</si>
  <si>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</si>
  <si>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</si>
  <si>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</si>
  <si>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</si>
  <si>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</si>
  <si>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</si>
  <si>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</si>
  <si>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</si>
  <si>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</si>
  <si>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</si>
  <si>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</si>
  <si>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</si>
  <si>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</si>
  <si>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</si>
  <si>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</si>
  <si>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</si>
  <si>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</si>
  <si>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</si>
  <si>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</si>
  <si>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</si>
  <si>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</si>
  <si>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</si>
  <si>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</si>
  <si>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</si>
  <si>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</si>
  <si>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</si>
  <si>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</si>
  <si>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</si>
  <si>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</si>
  <si>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</si>
  <si>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</si>
  <si>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</si>
  <si>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</si>
  <si>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</si>
  <si>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</si>
  <si>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</si>
  <si>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</si>
  <si>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</si>
  <si>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</si>
  <si>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</si>
  <si>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</si>
  <si>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</si>
  <si>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</si>
  <si>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</si>
  <si>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</si>
  <si>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</si>
  <si>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</si>
  <si>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</si>
  <si>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</si>
  <si>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</si>
  <si>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</si>
  <si>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</si>
  <si>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</si>
  <si>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</si>
  <si>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</si>
  <si>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</si>
  <si>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</si>
  <si>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</si>
  <si>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</si>
  <si>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</si>
  <si>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</si>
  <si>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</si>
  <si>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</si>
  <si>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</si>
  <si>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</si>
  <si>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</si>
  <si>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</si>
  <si>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</si>
  <si>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</si>
  <si>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</si>
  <si>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</si>
  <si>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</si>
  <si>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</si>
  <si>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</si>
  <si>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</si>
  <si>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</si>
  <si>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</si>
  <si>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</si>
  <si>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</si>
  <si>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</si>
  <si>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</si>
  <si>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</si>
  <si>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</si>
  <si>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</si>
  <si>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</si>
  <si>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</si>
  <si>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</si>
  <si>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</si>
  <si>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</si>
  <si>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</si>
  <si>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</si>
  <si>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</si>
  <si>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</si>
  <si>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</si>
  <si>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</si>
  <si>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</si>
  <si>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</si>
  <si>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</si>
  <si>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</si>
  <si>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</si>
  <si>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</si>
  <si>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</si>
  <si>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</si>
  <si>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</si>
  <si>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</si>
  <si>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</si>
  <si>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</si>
  <si>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</si>
  <si>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</si>
  <si>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</si>
  <si>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</si>
  <si>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</si>
  <si>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</si>
  <si>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</si>
  <si>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</si>
  <si>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</si>
  <si>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</si>
  <si>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</si>
  <si>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</si>
  <si>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</si>
  <si>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</si>
  <si>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</si>
  <si>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</si>
  <si>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</si>
  <si>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</si>
  <si>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</si>
  <si>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</si>
  <si>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</si>
  <si>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</si>
  <si>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</si>
  <si>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</si>
  <si>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</si>
  <si>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</si>
  <si>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</si>
  <si>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</si>
  <si>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</si>
  <si>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</si>
  <si>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</si>
  <si>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</si>
  <si>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</si>
  <si>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</si>
  <si>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</si>
  <si>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</si>
  <si>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</si>
  <si>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</si>
  <si>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</si>
  <si>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</si>
  <si>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</si>
  <si>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</si>
  <si>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</si>
  <si>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</si>
  <si>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</si>
  <si>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</si>
  <si>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</si>
  <si>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</si>
  <si>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</si>
  <si>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</si>
  <si>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</si>
  <si>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</si>
  <si>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</si>
  <si>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</si>
  <si>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</si>
  <si>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</si>
  <si>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</si>
  <si>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</si>
  <si>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</si>
  <si>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</si>
  <si>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</si>
  <si>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</si>
  <si>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</si>
  <si>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</si>
  <si>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</si>
  <si>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</si>
  <si>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</si>
  <si>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</si>
  <si>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</si>
  <si>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</si>
  <si>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</si>
  <si>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</si>
  <si>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</si>
  <si>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</si>
  <si>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</si>
  <si>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</si>
  <si>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</si>
  <si>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</si>
  <si>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</si>
  <si>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</si>
  <si>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</si>
  <si>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</si>
  <si>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</si>
  <si>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</si>
  <si>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</si>
  <si>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</si>
  <si>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</si>
  <si>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</si>
  <si>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</si>
  <si>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</si>
  <si>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</si>
  <si>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</si>
  <si>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</si>
  <si>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</si>
  <si>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</si>
  <si>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</si>
  <si>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</si>
  <si>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</si>
  <si>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</si>
  <si>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</si>
  <si>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</si>
  <si>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</si>
  <si>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</si>
  <si>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</si>
  <si>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</si>
  <si>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</si>
  <si>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</si>
  <si>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</si>
  <si>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</si>
  <si>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</si>
  <si>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</si>
  <si>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</si>
  <si>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</si>
  <si>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</si>
  <si>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</si>
  <si>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</si>
  <si>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</si>
  <si>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</si>
  <si>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</si>
  <si>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</si>
  <si>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</si>
  <si>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</si>
  <si>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</si>
  <si>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</si>
  <si>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</si>
  <si>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</si>
  <si>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</si>
  <si>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</si>
  <si>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</si>
  <si>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</si>
  <si>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</si>
  <si>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</si>
  <si>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</si>
  <si>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</si>
  <si>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</si>
  <si>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</si>
  <si>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</si>
  <si>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</si>
  <si>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</si>
  <si>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</si>
  <si>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</si>
  <si>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</si>
  <si>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</si>
  <si>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</si>
  <si>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</si>
  <si>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</si>
  <si>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</si>
  <si>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</si>
  <si>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</si>
  <si>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</si>
  <si>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</si>
  <si>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</si>
  <si>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</si>
  <si>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</si>
  <si>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</si>
  <si>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</si>
  <si>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</si>
  <si>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</si>
  <si>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</si>
  <si>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</si>
  <si>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</si>
  <si>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</si>
  <si>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</si>
  <si>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</si>
  <si>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</si>
  <si>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</si>
  <si>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</si>
  <si>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</si>
  <si>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</si>
  <si>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</si>
  <si>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</si>
  <si>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</si>
  <si>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</si>
  <si>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</si>
  <si>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</si>
  <si>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</si>
  <si>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</si>
  <si>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</si>
  <si>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</si>
  <si>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</si>
  <si>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</si>
  <si>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</si>
  <si>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</si>
  <si>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</si>
  <si>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</si>
  <si>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</si>
  <si>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</si>
  <si>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</si>
  <si>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</si>
  <si>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</si>
  <si>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</si>
  <si>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</si>
  <si>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</si>
  <si>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</si>
  <si>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</si>
  <si>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</si>
  <si>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</si>
  <si>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</si>
  <si>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</si>
  <si>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</si>
  <si>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</si>
  <si>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</si>
  <si>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</si>
  <si>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</si>
  <si>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</si>
  <si>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</si>
  <si>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</si>
  <si>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</si>
  <si>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</si>
  <si>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</si>
  <si>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</si>
  <si>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</si>
  <si>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</si>
  <si>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</si>
  <si>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</si>
  <si>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</si>
  <si>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</si>
  <si>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</si>
  <si>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</si>
  <si>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</si>
  <si>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</si>
  <si>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</si>
  <si>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</si>
  <si>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</si>
  <si>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</si>
  <si>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</si>
  <si>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</si>
  <si>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</si>
  <si>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</si>
  <si>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</si>
  <si>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</si>
  <si>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</si>
  <si>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</si>
  <si>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</si>
  <si>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</si>
  <si>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</si>
  <si>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</si>
  <si>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</si>
  <si>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</si>
  <si>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</si>
  <si>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</si>
  <si>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</si>
  <si>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</si>
  <si>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</si>
  <si>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</si>
  <si>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</si>
  <si>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</si>
  <si>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</si>
  <si>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</si>
  <si>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</si>
  <si>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</si>
  <si>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</si>
  <si>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</si>
  <si>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</si>
  <si>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</si>
  <si>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</si>
  <si>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</si>
  <si>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</si>
  <si>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</si>
  <si>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</si>
  <si>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</si>
  <si>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</si>
  <si>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</si>
  <si>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</si>
  <si>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</si>
  <si>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</si>
  <si>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</si>
  <si>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</si>
  <si>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</si>
  <si>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</si>
  <si>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</si>
  <si>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</si>
  <si>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</si>
  <si>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</si>
  <si>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</si>
  <si>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</si>
  <si>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</si>
  <si>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</si>
  <si>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</si>
  <si>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</si>
  <si>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</si>
  <si>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</si>
  <si>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</si>
  <si>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</si>
  <si>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</si>
  <si>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</si>
  <si>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</si>
  <si>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</si>
  <si>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</si>
  <si>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</si>
  <si>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</si>
  <si>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</si>
  <si>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</si>
  <si>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</si>
  <si>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</si>
  <si>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</si>
  <si>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</si>
  <si>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</si>
  <si>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</si>
  <si>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</si>
  <si>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</si>
  <si>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</si>
  <si>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</si>
  <si>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</si>
  <si>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</si>
  <si>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</si>
  <si>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</si>
  <si>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</si>
  <si>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</si>
  <si>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</si>
  <si>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</si>
  <si>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</si>
  <si>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</si>
  <si>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</si>
  <si>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</si>
  <si>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</si>
  <si>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</si>
  <si>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</si>
  <si>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</si>
  <si>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</si>
  <si>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</si>
  <si>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</si>
  <si>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</si>
  <si>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</si>
  <si>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</si>
  <si>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</si>
  <si>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</si>
  <si>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</si>
  <si>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</si>
  <si>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</si>
  <si>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</si>
  <si>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</si>
  <si>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</si>
  <si>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</si>
  <si>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</si>
  <si>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</si>
  <si>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</si>
  <si>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</si>
  <si>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</si>
  <si>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</si>
  <si>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</si>
  <si>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</si>
  <si>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</si>
  <si>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</si>
  <si>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</si>
  <si>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</si>
  <si>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</si>
  <si>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</si>
  <si>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</si>
  <si>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</si>
  <si>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</si>
  <si>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</si>
  <si>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</si>
  <si>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</si>
  <si>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</si>
  <si>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</si>
  <si>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</si>
  <si>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</si>
  <si>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</si>
  <si>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</si>
  <si>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</si>
  <si>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</si>
  <si>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</si>
  <si>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</si>
  <si>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</si>
  <si>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</si>
  <si>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</si>
  <si>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</si>
  <si>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</si>
  <si>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</si>
  <si>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</si>
  <si>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</si>
  <si>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</si>
  <si>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</si>
  <si>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</si>
  <si>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</si>
  <si>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</si>
  <si>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</si>
  <si>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</si>
  <si>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</si>
  <si>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</si>
  <si>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</si>
  <si>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</si>
  <si>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</si>
  <si>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</si>
  <si>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</si>
  <si>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</si>
  <si>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</si>
  <si>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</si>
  <si>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</si>
  <si>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</si>
  <si>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</si>
  <si>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</si>
  <si>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</si>
  <si>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</si>
  <si>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</si>
  <si>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</si>
  <si>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</si>
  <si>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</si>
  <si>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</si>
  <si>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</si>
  <si>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</si>
  <si>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</si>
  <si>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</si>
  <si>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</si>
  <si>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</si>
  <si>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</si>
  <si>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</si>
  <si>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</si>
  <si>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</si>
  <si>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</si>
  <si>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</si>
  <si>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</si>
  <si>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</si>
  <si>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</si>
  <si>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</si>
  <si>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</si>
  <si>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</si>
  <si>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</si>
  <si>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</si>
  <si>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</si>
  <si>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</si>
  <si>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</si>
  <si>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</si>
  <si>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</si>
  <si>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</si>
  <si>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</si>
  <si>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</si>
  <si>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</si>
  <si>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</si>
  <si>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</si>
  <si>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</si>
  <si>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</si>
  <si>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</si>
  <si>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</si>
  <si>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</si>
  <si>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</si>
  <si>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</si>
  <si>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</si>
  <si>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</si>
  <si>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</si>
  <si>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</si>
  <si>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</si>
  <si>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</si>
  <si>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</si>
  <si>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</si>
  <si>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</si>
  <si>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</si>
  <si>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</si>
  <si>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</si>
  <si>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</si>
  <si>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</si>
  <si>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</si>
  <si>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</si>
  <si>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</si>
  <si>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</si>
  <si>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</si>
  <si>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</si>
  <si>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</si>
  <si>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</si>
  <si>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</si>
  <si>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</si>
  <si>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</si>
  <si>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</si>
  <si>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</si>
  <si>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</si>
  <si>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</si>
  <si>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</si>
  <si>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</si>
  <si>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</si>
  <si>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</si>
  <si>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</si>
  <si>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</si>
  <si>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</si>
  <si>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</si>
  <si>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</si>
  <si>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</si>
  <si>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</si>
  <si>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</si>
  <si>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</si>
  <si>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</si>
  <si>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</si>
  <si>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</si>
  <si>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</si>
  <si>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</si>
  <si>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</si>
  <si>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</si>
  <si>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</si>
  <si>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</si>
  <si>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</si>
  <si>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</si>
  <si>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</si>
  <si>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</si>
  <si>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</si>
  <si>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</si>
  <si>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</si>
  <si>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</si>
  <si>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</si>
  <si>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</si>
  <si>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</si>
  <si>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</si>
  <si>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</si>
  <si>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</si>
  <si>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</si>
  <si>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</si>
  <si>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</si>
  <si>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</si>
  <si>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</si>
  <si>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</si>
  <si>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</si>
  <si>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</si>
  <si>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</si>
  <si>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</si>
  <si>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</si>
  <si>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</si>
  <si>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</si>
  <si>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</si>
  <si>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</si>
  <si>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</si>
  <si>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</si>
  <si>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</si>
  <si>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</si>
  <si>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</si>
  <si>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</si>
  <si>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</si>
  <si>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</si>
  <si>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</si>
  <si>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</si>
  <si>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</si>
  <si>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</si>
  <si>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</si>
  <si>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</si>
  <si>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</si>
  <si>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</si>
  <si>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</si>
  <si>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</si>
  <si>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</si>
  <si>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</si>
  <si>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</si>
  <si>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</si>
  <si>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</si>
  <si>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</si>
  <si>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</si>
  <si>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</si>
  <si>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</si>
  <si>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</si>
  <si>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</si>
  <si>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</si>
  <si>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</si>
  <si>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</si>
  <si>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</si>
  <si>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</si>
  <si>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</si>
  <si>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</si>
  <si>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</si>
  <si>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</si>
  <si>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</si>
  <si>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</si>
  <si>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</si>
  <si>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</si>
  <si>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</si>
  <si>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</si>
  <si>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</si>
  <si>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</si>
  <si>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</si>
  <si>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</si>
  <si>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</si>
  <si>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</si>
  <si>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</si>
  <si>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</si>
  <si>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</si>
  <si>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</si>
  <si>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</si>
  <si>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</si>
  <si>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</si>
  <si>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</si>
  <si>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</si>
  <si>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</si>
  <si>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</si>
  <si>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</si>
  <si>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</si>
  <si>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</si>
  <si>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</si>
  <si>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</si>
  <si>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</si>
  <si>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</si>
  <si>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</si>
  <si>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</si>
  <si>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</si>
  <si>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</si>
  <si>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</si>
  <si>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</si>
  <si>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</si>
  <si>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</si>
  <si>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</si>
  <si>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</si>
  <si>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</si>
  <si>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</si>
  <si>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</si>
  <si>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</si>
  <si>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</si>
  <si>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</si>
  <si>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</si>
  <si>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</si>
  <si>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</si>
  <si>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</si>
  <si>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</si>
  <si>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</si>
  <si>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</si>
  <si>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</si>
  <si>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</si>
  <si>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</si>
  <si>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</si>
  <si>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</si>
  <si>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</si>
  <si>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</si>
  <si>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</si>
  <si>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</si>
  <si>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</si>
  <si>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</si>
  <si>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</si>
  <si>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</si>
  <si>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</si>
  <si>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</si>
  <si>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</si>
  <si>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</si>
  <si>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</si>
  <si>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</si>
  <si>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</si>
  <si>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</si>
  <si>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</si>
  <si>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</si>
  <si>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</si>
  <si>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</si>
  <si>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</si>
  <si>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</si>
  <si>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</si>
  <si>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</si>
  <si>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</si>
  <si>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</si>
  <si>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</si>
  <si>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</si>
  <si>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</si>
  <si>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</si>
  <si>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</si>
  <si>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</si>
  <si>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</si>
  <si>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</si>
  <si>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</si>
  <si>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</si>
  <si>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</si>
  <si>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</si>
  <si>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</si>
  <si>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</si>
  <si>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</si>
  <si>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</si>
  <si>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</si>
  <si>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</si>
  <si>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</si>
  <si>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</si>
  <si>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</si>
  <si>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</si>
  <si>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</si>
  <si>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</si>
  <si>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</si>
  <si>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</si>
  <si>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</si>
  <si>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</si>
  <si>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</si>
  <si>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</si>
  <si>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</si>
  <si>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</si>
  <si>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</si>
  <si>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</si>
  <si>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</si>
  <si>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</si>
  <si>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</si>
  <si>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</si>
  <si>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</si>
  <si>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</si>
  <si>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</si>
  <si>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</si>
  <si>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</si>
  <si>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</si>
  <si>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</si>
  <si>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</si>
  <si>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</si>
  <si>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</si>
  <si>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</si>
  <si>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</si>
  <si>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</si>
  <si>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</si>
  <si>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</si>
  <si>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</si>
  <si>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</si>
  <si>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</si>
  <si>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</si>
  <si>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</si>
  <si>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</si>
  <si>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</si>
  <si>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</si>
  <si>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</si>
  <si>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</si>
  <si>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</si>
  <si>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</si>
  <si>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</si>
  <si>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</si>
  <si>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</si>
  <si>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</si>
  <si>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</si>
  <si>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</si>
  <si>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</si>
  <si>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</si>
  <si>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</si>
  <si>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</si>
  <si>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</si>
  <si>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</si>
  <si>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</si>
  <si>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</si>
  <si>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</si>
  <si>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</si>
  <si>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</si>
  <si>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</si>
  <si>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</si>
  <si>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</si>
  <si>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</si>
  <si>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</si>
  <si>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</si>
  <si>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</si>
  <si>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</si>
  <si>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</si>
  <si>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</si>
  <si>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</si>
  <si>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</si>
  <si>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</si>
  <si>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</si>
  <si>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</si>
  <si>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</si>
  <si>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</si>
  <si>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</si>
  <si>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</si>
  <si>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</si>
  <si>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</si>
  <si>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</si>
  <si>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</si>
  <si>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</si>
  <si>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</si>
  <si>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</si>
  <si>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</si>
  <si>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</si>
  <si>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</si>
  <si>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</si>
  <si>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</si>
  <si>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</si>
  <si>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</si>
  <si>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</si>
  <si>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</si>
  <si>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</si>
  <si>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</si>
  <si>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</si>
  <si>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</si>
  <si>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</si>
  <si>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</si>
  <si>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</si>
  <si>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</si>
  <si>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</si>
  <si>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</si>
  <si>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</si>
  <si>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</si>
  <si>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</si>
  <si>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</si>
  <si>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</si>
  <si>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</si>
  <si>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</si>
  <si>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</si>
  <si>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</si>
  <si>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</si>
  <si>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</si>
  <si>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</si>
  <si>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</si>
  <si>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</si>
  <si>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</si>
  <si>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</si>
  <si>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</si>
  <si>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</si>
  <si>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</si>
  <si>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</si>
  <si>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</si>
  <si>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</si>
  <si>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</si>
  <si>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</si>
  <si>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</si>
  <si>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</si>
  <si>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</si>
  <si>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</si>
  <si>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</si>
  <si>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</si>
  <si>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</si>
  <si>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</si>
  <si>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</si>
  <si>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</si>
  <si>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</si>
  <si>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</si>
  <si>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</si>
  <si>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</si>
  <si>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</si>
  <si>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</si>
  <si>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</si>
  <si>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</si>
  <si>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</si>
  <si>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</si>
  <si>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</si>
  <si>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</si>
  <si>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</si>
  <si>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</si>
  <si>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</si>
  <si>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</si>
  <si>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</si>
  <si>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</si>
  <si>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</si>
  <si>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</si>
  <si>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</si>
  <si>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</si>
  <si>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</si>
  <si>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</si>
  <si>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</si>
  <si>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</si>
  <si>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</si>
  <si>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</si>
  <si>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</si>
  <si>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</si>
  <si>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</si>
  <si>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</si>
  <si>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</si>
  <si>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</si>
  <si>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</si>
  <si>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</si>
  <si>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</si>
  <si>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</si>
  <si>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</si>
  <si>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</si>
  <si>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</si>
  <si>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</si>
  <si>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</si>
  <si>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</si>
  <si>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</si>
  <si>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</si>
  <si>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</si>
  <si>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</si>
  <si>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</si>
  <si>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</si>
  <si>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</si>
  <si>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</si>
  <si>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</si>
  <si>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</si>
  <si>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</si>
  <si>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</si>
  <si>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</si>
  <si>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</si>
  <si>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</si>
  <si>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</si>
  <si>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</si>
  <si>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</si>
  <si>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</si>
  <si>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</si>
  <si>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</si>
  <si>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</si>
  <si>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</si>
  <si>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</si>
  <si>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</si>
  <si>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</si>
  <si>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</si>
  <si>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</si>
  <si>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</si>
  <si>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</si>
  <si>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</si>
  <si>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</si>
  <si>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</si>
  <si>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</si>
  <si>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</si>
  <si>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</si>
  <si>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</si>
  <si>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</si>
  <si>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</si>
  <si>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</si>
  <si>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</si>
  <si>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</si>
  <si>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</si>
  <si>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</si>
  <si>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</si>
  <si>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</si>
  <si>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</si>
  <si>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</si>
  <si>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</si>
  <si>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</si>
  <si>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</si>
  <si>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</si>
  <si>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</si>
  <si>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</si>
  <si>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</si>
  <si>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</si>
  <si>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</si>
  <si>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</si>
  <si>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</si>
  <si>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</si>
  <si>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</si>
  <si>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</si>
  <si>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</si>
  <si>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</si>
  <si>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</si>
  <si>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</si>
  <si>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</si>
  <si>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</si>
  <si>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</si>
  <si>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</si>
  <si>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</si>
  <si>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</si>
  <si>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</si>
  <si>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</si>
  <si>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</si>
  <si>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</si>
  <si>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</si>
  <si>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</si>
  <si>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</si>
  <si>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</si>
  <si>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</si>
  <si>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</si>
  <si>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</si>
  <si>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</si>
  <si>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</si>
  <si>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</si>
  <si>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</si>
  <si>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</si>
  <si>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</si>
  <si>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</si>
  <si>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</si>
  <si>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</si>
  <si>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</si>
  <si>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</si>
  <si>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</si>
  <si>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</si>
  <si>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</si>
  <si>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</si>
  <si>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</si>
  <si>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</si>
  <si>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</si>
  <si>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</si>
  <si>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</si>
  <si>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</si>
  <si>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</si>
  <si>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</si>
  <si>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</si>
  <si>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</si>
  <si>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</si>
  <si>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</si>
  <si>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</si>
  <si>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</si>
  <si>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</si>
  <si>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</si>
  <si>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</si>
  <si>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</si>
  <si>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</si>
  <si>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</si>
  <si>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</si>
  <si>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</si>
  <si>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</si>
  <si>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</si>
  <si>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</si>
  <si>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</si>
  <si>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</si>
  <si>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</si>
  <si>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</si>
  <si>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</si>
  <si>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</si>
  <si>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</si>
  <si>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</si>
  <si>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</si>
  <si>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</si>
  <si>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</si>
  <si>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</si>
  <si>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</si>
  <si>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</si>
  <si>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</si>
  <si>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</si>
  <si>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</si>
  <si>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</si>
  <si>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</si>
  <si>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</si>
  <si>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</si>
  <si>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</si>
  <si>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</si>
  <si>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</si>
  <si>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</si>
  <si>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</si>
  <si>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</si>
  <si>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</si>
  <si>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</si>
  <si>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</si>
  <si>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</si>
  <si>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</si>
  <si>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</si>
  <si>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</si>
  <si>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</si>
  <si>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</si>
  <si>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</si>
  <si>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</si>
  <si>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</si>
  <si>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</si>
  <si>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</si>
  <si>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</si>
  <si>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</si>
  <si>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</si>
  <si>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</si>
  <si>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</si>
  <si>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</si>
  <si>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</si>
  <si>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</si>
  <si>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</si>
  <si>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</si>
  <si>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</si>
  <si>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</si>
  <si>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</si>
  <si>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</si>
  <si>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</si>
  <si>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</si>
  <si>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</si>
  <si>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</si>
  <si>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</si>
  <si>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</si>
  <si>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</si>
  <si>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</si>
  <si>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</si>
  <si>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</si>
  <si>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</si>
  <si>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</si>
  <si>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</si>
  <si>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</si>
  <si>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</si>
  <si>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</si>
  <si>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</si>
  <si>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</si>
  <si>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</si>
  <si>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</si>
  <si>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</si>
  <si>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</si>
  <si>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</si>
  <si>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</si>
  <si>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</si>
  <si>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</si>
  <si>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</si>
  <si>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</si>
  <si>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</si>
  <si>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</si>
  <si>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</si>
  <si>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</si>
  <si>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</si>
  <si>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</si>
  <si>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</si>
  <si>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</si>
  <si>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</si>
  <si>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</si>
  <si>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</si>
  <si>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</si>
  <si>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</si>
  <si>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</si>
  <si>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</si>
  <si>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</si>
  <si>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</si>
  <si>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</si>
  <si>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</si>
  <si>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</si>
  <si>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</si>
  <si>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</si>
  <si>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</si>
  <si>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</si>
  <si>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</si>
  <si>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</si>
  <si>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</si>
  <si>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</si>
  <si>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</si>
  <si>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</si>
  <si>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</si>
  <si>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</si>
  <si>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</si>
  <si>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</si>
  <si>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</si>
  <si>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</si>
  <si>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</si>
  <si>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</si>
  <si>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</si>
  <si>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</si>
  <si>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</si>
  <si>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</si>
  <si>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</si>
  <si>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</si>
  <si>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</si>
  <si>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</si>
  <si>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</si>
  <si>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</si>
  <si>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</si>
  <si>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</si>
  <si>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</si>
  <si>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</si>
  <si>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</si>
  <si>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</si>
  <si>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</si>
  <si>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</si>
  <si>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</si>
  <si>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</si>
  <si>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</si>
  <si>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</si>
  <si>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</si>
  <si>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</si>
  <si>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</si>
  <si>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</si>
  <si>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</si>
  <si>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</si>
  <si>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</si>
  <si>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</si>
  <si>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</si>
  <si>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</si>
  <si>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</si>
  <si>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</si>
  <si>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</si>
  <si>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</si>
  <si>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</si>
  <si>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</si>
  <si>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</si>
  <si>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</si>
  <si>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</si>
  <si>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</si>
  <si>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</si>
  <si>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</si>
  <si>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</si>
  <si>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</si>
  <si>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</si>
  <si>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</si>
  <si>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</si>
  <si>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</si>
  <si>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</si>
  <si>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</si>
  <si>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</si>
  <si>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</si>
  <si>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</si>
  <si>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</si>
  <si>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</si>
  <si>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</si>
  <si>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</si>
  <si>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</si>
  <si>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</si>
  <si>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</si>
  <si>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</si>
  <si>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</si>
  <si>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</si>
  <si>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</si>
  <si>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</si>
  <si>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</si>
  <si>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</si>
  <si>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</si>
  <si>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</si>
  <si>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</si>
  <si>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</si>
  <si>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</si>
  <si>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</si>
  <si>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</si>
  <si>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</si>
  <si>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</si>
  <si>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</si>
  <si>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</si>
  <si>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</si>
  <si>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</si>
  <si>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</si>
  <si>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</si>
  <si>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</si>
  <si>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</si>
  <si>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</si>
  <si>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</si>
  <si>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</si>
  <si>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</si>
  <si>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</si>
  <si>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</si>
  <si>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</si>
  <si>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</si>
  <si>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</si>
  <si>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</si>
  <si>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</si>
  <si>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</si>
  <si>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</si>
  <si>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</si>
  <si>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</si>
  <si>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</si>
  <si>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</si>
  <si>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</si>
  <si>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</si>
  <si>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</si>
  <si>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</si>
  <si>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</si>
  <si>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</si>
  <si>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</si>
  <si>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</si>
  <si>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</si>
  <si>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</si>
  <si>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</si>
  <si>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</si>
  <si>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</si>
  <si>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</si>
  <si>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</si>
  <si>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</si>
  <si>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</si>
  <si>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</si>
  <si>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</si>
  <si>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</si>
  <si>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</si>
  <si>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</si>
  <si>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</si>
  <si>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</si>
  <si>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</si>
  <si>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</si>
  <si>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</si>
  <si>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</si>
  <si>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</si>
  <si>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</si>
  <si>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</si>
  <si>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</si>
  <si>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</si>
  <si>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</si>
  <si>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</si>
  <si>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</si>
  <si>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</si>
  <si>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</si>
  <si>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</si>
  <si>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</si>
  <si>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</si>
  <si>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</si>
  <si>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</si>
  <si>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</si>
  <si>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</si>
  <si>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</si>
  <si>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</si>
  <si>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</si>
  <si>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</si>
  <si>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</si>
  <si>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</si>
  <si>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</si>
  <si>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</si>
  <si>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</si>
  <si>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</si>
  <si>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</si>
  <si>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</si>
  <si>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</si>
  <si>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</si>
  <si>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</si>
  <si>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</si>
  <si>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</si>
  <si>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</si>
  <si>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</si>
  <si>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</si>
  <si>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</si>
  <si>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</si>
  <si>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</si>
  <si>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</si>
  <si>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</si>
  <si>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</si>
  <si>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</si>
  <si>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</si>
  <si>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</si>
  <si>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</si>
  <si>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</si>
  <si>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</si>
  <si>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</si>
  <si>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</si>
  <si>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</si>
  <si>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</si>
  <si>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</si>
  <si>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</si>
  <si>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</si>
  <si>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</si>
  <si>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</si>
  <si>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</si>
  <si>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</si>
  <si>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</si>
  <si>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</si>
  <si>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</si>
  <si>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</si>
  <si>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</si>
  <si>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</si>
  <si>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</si>
  <si>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</si>
  <si>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</si>
  <si>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</si>
  <si>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</si>
  <si>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</si>
  <si>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</si>
  <si>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</si>
  <si>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</si>
  <si>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</si>
  <si>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</si>
  <si>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</si>
  <si>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</si>
  <si>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</si>
  <si>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</si>
  <si>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</si>
  <si>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</si>
  <si>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</si>
  <si>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</si>
  <si>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</si>
  <si>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</si>
  <si>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</si>
  <si>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</si>
  <si>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</si>
  <si>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</si>
  <si>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</si>
  <si>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</si>
  <si>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</si>
  <si>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</si>
  <si>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</si>
  <si>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</si>
  <si>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</si>
  <si>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</si>
  <si>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</si>
  <si>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</si>
  <si>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</si>
  <si>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</si>
  <si>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</si>
  <si>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</si>
  <si>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</si>
  <si>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</si>
  <si>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</si>
  <si>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</si>
  <si>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</si>
  <si>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</si>
  <si>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</si>
  <si>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</si>
  <si>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</si>
  <si>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</si>
  <si>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</si>
  <si>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</si>
  <si>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</si>
  <si>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</si>
  <si>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</si>
  <si>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</si>
  <si>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</si>
  <si>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</si>
  <si>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</si>
  <si>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</si>
  <si>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</si>
  <si>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</si>
  <si>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</si>
  <si>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</si>
  <si>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</si>
  <si>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</si>
  <si>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</si>
  <si>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</si>
  <si>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</si>
  <si>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</si>
  <si>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</si>
  <si>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</si>
  <si>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</si>
  <si>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</si>
  <si>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</si>
  <si>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</si>
  <si>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</si>
  <si>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</si>
  <si>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</si>
  <si>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</si>
  <si>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</si>
  <si>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</si>
  <si>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</si>
  <si>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</si>
  <si>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</si>
  <si>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</si>
  <si>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</si>
  <si>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</si>
  <si>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</si>
  <si>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</si>
  <si>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</si>
  <si>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</si>
  <si>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</si>
  <si>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</si>
  <si>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</si>
  <si>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</si>
  <si>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</si>
  <si>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</si>
  <si>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</si>
  <si>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</si>
  <si>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</si>
  <si>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</si>
  <si>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</si>
  <si>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</si>
  <si>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</si>
  <si>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</si>
  <si>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</si>
  <si>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</si>
  <si>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</si>
  <si>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</si>
  <si>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</si>
  <si>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</si>
  <si>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</si>
  <si>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</si>
  <si>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</si>
  <si>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</si>
  <si>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</si>
  <si>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</si>
  <si>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</si>
  <si>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</si>
  <si>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</si>
  <si>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</si>
  <si>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</si>
  <si>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</si>
  <si>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</si>
  <si>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</si>
  <si>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</si>
  <si>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</si>
  <si>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</si>
  <si>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</si>
  <si>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</si>
  <si>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</si>
  <si>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</si>
  <si>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</si>
  <si>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</si>
  <si>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</si>
  <si>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</si>
  <si>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</si>
  <si>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</si>
  <si>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</si>
  <si>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</si>
  <si>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</si>
  <si>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</si>
  <si>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</si>
  <si>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</si>
  <si>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</si>
  <si>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</si>
  <si>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</si>
  <si>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</si>
  <si>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</si>
  <si>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</si>
  <si>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</si>
  <si>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</si>
  <si>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</si>
  <si>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</si>
  <si>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</si>
  <si>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</si>
  <si>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</si>
  <si>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</si>
  <si>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</si>
  <si>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</si>
  <si>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</si>
  <si>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</si>
  <si>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</si>
  <si>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</si>
  <si>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</si>
  <si>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</si>
  <si>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</si>
  <si>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</si>
  <si>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</si>
  <si>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</si>
  <si>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</si>
  <si>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</si>
  <si>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</si>
  <si>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</si>
  <si>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</si>
  <si>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</si>
  <si>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</si>
  <si>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</si>
  <si>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</si>
  <si>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</si>
  <si>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</si>
  <si>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</si>
  <si>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</si>
  <si>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</si>
  <si>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</si>
  <si>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</si>
  <si>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</si>
  <si>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</si>
  <si>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</si>
  <si>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</si>
  <si>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</si>
  <si>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</si>
  <si>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</si>
  <si>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</si>
  <si>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</si>
  <si>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</si>
  <si>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</si>
  <si>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</si>
  <si>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</si>
  <si>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</si>
  <si>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</si>
  <si>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</si>
  <si>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</si>
  <si>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</si>
  <si>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</si>
  <si>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</si>
  <si>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</si>
  <si>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</si>
  <si>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</si>
  <si>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</si>
  <si>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</si>
  <si>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</si>
  <si>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</si>
  <si>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</si>
  <si>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</si>
  <si>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</si>
  <si>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</si>
  <si>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</si>
  <si>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</si>
  <si>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</si>
  <si>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</si>
  <si>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</si>
  <si>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</si>
  <si>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</si>
  <si>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</si>
  <si>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</si>
  <si>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</si>
  <si>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</si>
  <si>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</si>
  <si>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</si>
  <si>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</si>
  <si>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</si>
  <si>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</si>
  <si>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</si>
  <si>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</si>
  <si>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</si>
  <si>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</si>
  <si>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</si>
  <si>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</si>
  <si>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</si>
  <si>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</si>
  <si>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</si>
  <si>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</si>
  <si>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</si>
  <si>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</si>
  <si>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</si>
  <si>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</si>
  <si>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</si>
  <si>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</si>
  <si>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</si>
  <si>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</si>
  <si>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</si>
  <si>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</si>
  <si>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</si>
  <si>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</si>
  <si>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</si>
  <si>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</si>
  <si>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</si>
  <si>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</si>
  <si>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</si>
  <si>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</si>
  <si>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</si>
  <si>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</si>
  <si>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</si>
  <si>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</si>
  <si>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</si>
  <si>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</si>
  <si>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</si>
  <si>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</si>
  <si>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</si>
  <si>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</si>
  <si>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</si>
  <si>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</si>
  <si>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</si>
  <si>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</si>
  <si>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</si>
  <si>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</si>
  <si>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</si>
  <si>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</si>
  <si>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</si>
  <si>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</si>
  <si>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</si>
  <si>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</si>
  <si>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</si>
  <si>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</si>
  <si>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</si>
  <si>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</si>
  <si>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</si>
  <si>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</si>
  <si>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</si>
  <si>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</si>
  <si>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</si>
  <si>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</si>
  <si>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</si>
  <si>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</si>
  <si>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</si>
  <si>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</si>
  <si>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</si>
  <si>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</si>
  <si>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</si>
  <si>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</si>
  <si>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</si>
  <si>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</si>
  <si>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</si>
  <si>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</si>
  <si>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</si>
  <si>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</si>
  <si>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</si>
  <si>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</si>
  <si>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</si>
  <si>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</si>
  <si>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</si>
  <si>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</si>
  <si>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</si>
  <si>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</si>
  <si>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</si>
  <si>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</si>
  <si>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</si>
  <si>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</si>
  <si>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</si>
  <si>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</si>
  <si>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</si>
  <si>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</si>
  <si>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</si>
  <si>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</si>
  <si>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</si>
  <si>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</si>
  <si>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</si>
  <si>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</si>
  <si>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</si>
  <si>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</si>
  <si>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</si>
  <si>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</si>
  <si>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</si>
  <si>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</si>
  <si>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</si>
  <si>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</si>
  <si>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</si>
  <si>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</si>
  <si>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</si>
  <si>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</si>
  <si>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</si>
  <si>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</si>
  <si>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</si>
  <si>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</si>
  <si>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</si>
  <si>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</si>
  <si>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</si>
  <si>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</si>
  <si>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</si>
  <si>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</si>
  <si>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</si>
  <si>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</si>
  <si>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</si>
  <si>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</si>
  <si>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</si>
  <si>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</si>
  <si>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</si>
  <si>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</si>
  <si>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</si>
  <si>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</si>
  <si>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</si>
  <si>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</si>
  <si>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</si>
  <si>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</si>
  <si>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</si>
  <si>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</si>
  <si>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</si>
  <si>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</si>
  <si>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</si>
  <si>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</si>
  <si>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</si>
  <si>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</si>
  <si>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</si>
  <si>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</si>
  <si>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</si>
  <si>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</si>
  <si>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</si>
  <si>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</si>
  <si>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</si>
  <si>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</si>
  <si>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</si>
  <si>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</si>
  <si>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</si>
  <si>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</si>
  <si>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</si>
  <si>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</si>
  <si>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</si>
  <si>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</si>
  <si>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</si>
  <si>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</si>
  <si>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</si>
  <si>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</si>
  <si>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</si>
  <si>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</si>
  <si>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</si>
  <si>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</si>
  <si>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</si>
  <si>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</si>
  <si>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</si>
  <si>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</si>
  <si>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</si>
  <si>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</si>
  <si>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</si>
  <si>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</si>
  <si>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</si>
  <si>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</si>
  <si>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</si>
  <si>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</si>
  <si>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</si>
  <si>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</si>
  <si>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</si>
  <si>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</si>
  <si>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</si>
  <si>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</si>
  <si>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</si>
  <si>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</si>
  <si>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</si>
  <si>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</si>
  <si>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</si>
  <si>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</si>
  <si>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</si>
  <si>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</si>
  <si>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</si>
  <si>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</si>
  <si>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</si>
  <si>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</si>
  <si>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</si>
  <si>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</si>
  <si>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</si>
  <si>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</si>
  <si>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</si>
  <si>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</si>
  <si>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</si>
  <si>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</si>
  <si>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</si>
  <si>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</si>
  <si>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</si>
  <si>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</si>
  <si>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</si>
  <si>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</si>
  <si>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</si>
  <si>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</si>
  <si>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</si>
  <si>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</si>
  <si>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</si>
  <si>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</si>
  <si>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</si>
  <si>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</si>
  <si>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</si>
  <si>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</si>
  <si>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</si>
  <si>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</si>
  <si>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</si>
  <si>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</si>
  <si>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</si>
  <si>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</si>
  <si>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</si>
  <si>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</si>
  <si>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</si>
  <si>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</si>
  <si>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</si>
  <si>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</si>
  <si>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</si>
  <si>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</si>
  <si>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</si>
  <si>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</si>
  <si>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</si>
  <si>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</si>
  <si>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</si>
  <si>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</si>
  <si>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</si>
  <si>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</si>
  <si>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</si>
  <si>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</si>
  <si>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</si>
  <si>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</si>
  <si>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</si>
  <si>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</si>
  <si>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</si>
  <si>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</si>
  <si>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</si>
  <si>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</si>
  <si>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</si>
  <si>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</si>
  <si>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</si>
  <si>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</si>
  <si>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</si>
  <si>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</si>
  <si>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</si>
  <si>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</si>
  <si>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</si>
  <si>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</si>
  <si>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</si>
  <si>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</si>
  <si>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</si>
  <si>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</si>
  <si>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</si>
  <si>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</si>
  <si>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</si>
  <si>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</si>
  <si>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</si>
  <si>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</si>
  <si>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</si>
  <si>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</si>
  <si>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</si>
  <si>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</si>
  <si>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</si>
  <si>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</si>
  <si>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</si>
  <si>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</si>
  <si>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</si>
  <si>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</si>
  <si>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</si>
  <si>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</si>
  <si>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</si>
  <si>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</si>
  <si>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</si>
  <si>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</si>
  <si>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</si>
  <si>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</si>
  <si>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</si>
  <si>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</si>
  <si>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</si>
  <si>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</si>
  <si>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</si>
  <si>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</si>
  <si>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</si>
  <si>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</si>
  <si>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</si>
  <si>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</si>
  <si>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</si>
  <si>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</si>
  <si>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</si>
  <si>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</si>
  <si>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</si>
  <si>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</si>
  <si>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</si>
  <si>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</si>
  <si>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</si>
  <si>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</si>
  <si>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</si>
  <si>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</si>
  <si>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</si>
  <si>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</si>
  <si>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</si>
  <si>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</si>
  <si>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</si>
  <si>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</si>
  <si>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</si>
  <si>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</si>
  <si>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</si>
  <si>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</si>
  <si>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</si>
  <si>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</si>
  <si>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</si>
  <si>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</si>
  <si>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</si>
  <si>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</si>
  <si>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</si>
  <si>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</si>
  <si>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</si>
  <si>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</si>
  <si>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</si>
  <si>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</si>
  <si>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</si>
  <si>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</si>
  <si>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</si>
  <si>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</si>
  <si>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</si>
  <si>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</si>
  <si>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</si>
  <si>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</si>
  <si>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</si>
  <si>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</si>
  <si>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</si>
  <si>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</si>
  <si>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</si>
  <si>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</si>
  <si>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</si>
  <si>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</si>
  <si>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</si>
  <si>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</si>
  <si>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</si>
  <si>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</si>
  <si>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</si>
  <si>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</si>
  <si>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</si>
  <si>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</si>
  <si>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</si>
  <si>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</si>
  <si>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</si>
  <si>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</si>
  <si>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</si>
  <si>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</si>
  <si>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</si>
  <si>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</si>
  <si>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</si>
  <si>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</si>
  <si>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</si>
  <si>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</si>
  <si>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</si>
  <si>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</si>
  <si>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</si>
  <si>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</si>
  <si>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</si>
  <si>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</si>
  <si>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</si>
  <si>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</si>
  <si>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</si>
  <si>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</si>
  <si>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</si>
  <si>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</si>
  <si>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</si>
  <si>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</si>
  <si>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</si>
  <si>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</si>
  <si>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</si>
  <si>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</si>
  <si>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</si>
  <si>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</si>
  <si>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</si>
  <si>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</si>
  <si>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</si>
  <si>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</si>
  <si>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</si>
  <si>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</si>
  <si>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</si>
  <si>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</si>
  <si>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</si>
  <si>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</si>
  <si>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</si>
  <si>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</si>
  <si>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</si>
  <si>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</si>
  <si>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</si>
  <si>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</si>
  <si>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</si>
  <si>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</si>
  <si>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</si>
  <si>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</si>
  <si>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</si>
  <si>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</si>
  <si>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</si>
  <si>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</si>
  <si>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</si>
  <si>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</si>
  <si>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</si>
  <si>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</si>
  <si>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</si>
  <si>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</si>
  <si>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</si>
  <si>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</si>
  <si>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</si>
  <si>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</si>
  <si>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</si>
  <si>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</si>
  <si>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</si>
  <si>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</si>
  <si>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</si>
  <si>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</si>
  <si>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</si>
  <si>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</si>
  <si>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</si>
  <si>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</si>
  <si>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</si>
  <si>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</si>
  <si>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</si>
  <si>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</si>
  <si>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</si>
  <si>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</si>
  <si>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</si>
  <si>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</si>
  <si>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</si>
  <si>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</si>
  <si>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</si>
  <si>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</si>
  <si>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</si>
  <si>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</si>
  <si>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</si>
  <si>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</si>
  <si>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</si>
  <si>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</si>
  <si>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</si>
  <si>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</si>
  <si>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</si>
  <si>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</si>
  <si>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</si>
  <si>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</si>
  <si>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</si>
  <si>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</si>
  <si>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</si>
  <si>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</si>
  <si>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</si>
  <si>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</si>
  <si>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</si>
  <si>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</si>
  <si>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</si>
  <si>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</si>
  <si>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</si>
  <si>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</si>
  <si>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</si>
  <si>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</si>
  <si>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</si>
  <si>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</si>
  <si>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</si>
  <si>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</si>
  <si>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</si>
  <si>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</si>
  <si>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</si>
  <si>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</si>
  <si>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</si>
  <si>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</si>
  <si>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</si>
  <si>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</si>
  <si>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</si>
  <si>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</si>
  <si>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</si>
  <si>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</si>
  <si>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</si>
  <si>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</si>
  <si>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</si>
  <si>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</si>
  <si>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</si>
  <si>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</si>
  <si>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</si>
  <si>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</si>
  <si>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</si>
  <si>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</si>
  <si>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</si>
  <si>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</si>
  <si>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</si>
  <si>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</si>
  <si>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</si>
  <si>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</si>
  <si>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</si>
  <si>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</si>
  <si>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</si>
  <si>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</si>
  <si>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</si>
  <si>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</si>
  <si>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</si>
  <si>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</si>
  <si>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</si>
  <si>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</si>
  <si>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</si>
  <si>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</si>
  <si>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</si>
  <si>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</si>
  <si>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</si>
  <si>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</si>
  <si>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</si>
  <si>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</si>
  <si>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</si>
  <si>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</si>
  <si>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</si>
  <si>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</si>
  <si>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</si>
  <si>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</si>
  <si>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</si>
  <si>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</si>
  <si>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</si>
  <si>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</si>
  <si>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</si>
  <si>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</si>
  <si>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</si>
  <si>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</si>
  <si>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</si>
  <si>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</si>
  <si>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</si>
  <si>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</si>
  <si>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</si>
  <si>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</si>
  <si>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</si>
  <si>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</si>
  <si>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</si>
  <si>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</si>
  <si>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</si>
  <si>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</si>
  <si>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</si>
  <si>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</si>
  <si>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</si>
  <si>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</si>
  <si>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</si>
  <si>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</si>
  <si>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</si>
  <si>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</si>
  <si>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</si>
  <si>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</si>
  <si>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</si>
  <si>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</si>
  <si>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</si>
  <si>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</si>
  <si>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</si>
  <si>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</si>
  <si>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</si>
  <si>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</si>
  <si>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</si>
  <si>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</si>
  <si>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</si>
  <si>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</si>
  <si>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</si>
  <si>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</si>
  <si>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</si>
  <si>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</si>
  <si>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</si>
  <si>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</si>
  <si>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</si>
  <si>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</si>
  <si>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</si>
  <si>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</si>
  <si>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</si>
  <si>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</si>
  <si>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</si>
  <si>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</si>
  <si>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</si>
  <si>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</si>
  <si>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</si>
  <si>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</si>
  <si>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</si>
  <si>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</si>
  <si>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</si>
  <si>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</si>
  <si>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</si>
  <si>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</si>
  <si>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</si>
  <si>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</si>
  <si>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</si>
  <si>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</si>
  <si>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</si>
  <si>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</si>
  <si>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</si>
  <si>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</si>
  <si>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</si>
  <si>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</si>
  <si>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</si>
  <si>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</si>
  <si>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</si>
  <si>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</si>
  <si>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</si>
  <si>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</si>
  <si>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</si>
  <si>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</si>
  <si>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</si>
  <si>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</si>
  <si>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</si>
  <si>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</si>
  <si>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</si>
  <si>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</si>
  <si>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</si>
  <si>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</si>
  <si>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</si>
  <si>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</si>
  <si>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</si>
  <si>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</si>
  <si>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</si>
  <si>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</si>
  <si>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</si>
  <si>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</si>
  <si>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</si>
  <si>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</si>
  <si>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</si>
  <si>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</si>
  <si>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</si>
  <si>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</si>
  <si>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</si>
  <si>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</si>
  <si>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</si>
  <si>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</si>
  <si>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</si>
  <si>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</si>
  <si>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</si>
  <si>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</si>
  <si>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</si>
  <si>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</si>
  <si>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</si>
  <si>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</si>
  <si>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</si>
  <si>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</si>
  <si>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</si>
  <si>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</si>
  <si>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</si>
  <si>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</si>
  <si>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</si>
  <si>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</si>
  <si>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</si>
  <si>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</si>
  <si>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</si>
  <si>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</si>
  <si>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</si>
  <si>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</si>
  <si>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</si>
  <si>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</si>
  <si>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</si>
  <si>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</si>
  <si>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</si>
  <si>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</si>
  <si>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</si>
  <si>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</si>
  <si>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</si>
  <si>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</si>
  <si>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</si>
  <si>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</si>
  <si>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</si>
  <si>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</si>
  <si>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</si>
  <si>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</si>
  <si>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</si>
  <si>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</si>
  <si>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</si>
  <si>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</si>
  <si>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</si>
  <si>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</si>
  <si>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</si>
  <si>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</si>
  <si>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</si>
  <si>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</si>
  <si>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</si>
  <si>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</si>
  <si>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</si>
  <si>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</si>
  <si>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</si>
  <si>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</si>
  <si>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</si>
  <si>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</si>
  <si>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</si>
  <si>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</si>
  <si>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</si>
  <si>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</si>
  <si>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</si>
  <si>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</si>
  <si>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</si>
  <si>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</si>
  <si>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</si>
  <si>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</si>
  <si>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</si>
  <si>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</si>
  <si>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</si>
  <si>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</si>
  <si>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</si>
  <si>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</si>
  <si>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</si>
  <si>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</si>
  <si>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</si>
  <si>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</si>
  <si>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</si>
  <si>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</si>
  <si>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</si>
  <si>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</si>
  <si>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</si>
  <si>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</si>
  <si>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</si>
  <si>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</si>
  <si>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</si>
  <si>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</si>
  <si>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</si>
  <si>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</si>
  <si>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</si>
  <si>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</si>
  <si>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</si>
  <si>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</si>
  <si>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</si>
  <si>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</si>
  <si>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</si>
  <si>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</si>
  <si>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</si>
  <si>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</si>
  <si>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</si>
  <si>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</si>
  <si>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</si>
  <si>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</si>
  <si>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</si>
  <si>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</si>
  <si>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</si>
  <si>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</si>
  <si>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</si>
  <si>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</si>
  <si>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</si>
  <si>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</si>
  <si>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</si>
  <si>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</si>
  <si>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</si>
  <si>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</si>
  <si>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</si>
  <si>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</si>
  <si>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</si>
  <si>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</si>
  <si>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</si>
  <si>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</si>
  <si>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</si>
  <si>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</si>
  <si>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</si>
  <si>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</si>
  <si>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</si>
  <si>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</si>
  <si>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</si>
  <si>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</si>
  <si>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</si>
  <si>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</si>
  <si>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</si>
  <si>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</si>
  <si>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</si>
  <si>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</si>
  <si>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</si>
  <si>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</si>
  <si>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</si>
  <si>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</si>
  <si>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</si>
  <si>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</si>
  <si>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</si>
  <si>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</si>
  <si>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</si>
  <si>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</si>
  <si>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</si>
  <si>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</si>
  <si>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</si>
  <si>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</si>
  <si>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</si>
  <si>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</si>
  <si>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</si>
  <si>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</si>
  <si>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</si>
  <si>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</si>
  <si>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</si>
  <si>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</si>
  <si>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</si>
  <si>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</si>
  <si>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</si>
  <si>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</si>
  <si>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</si>
  <si>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</si>
  <si>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</si>
  <si>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</si>
  <si>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</si>
  <si>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</si>
  <si>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</si>
  <si>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</si>
  <si>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</si>
  <si>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</si>
  <si>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</si>
  <si>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</si>
  <si>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</si>
  <si>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</si>
  <si>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</si>
  <si>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</si>
  <si>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</si>
  <si>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</si>
  <si>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</si>
  <si>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</si>
  <si>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</si>
  <si>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</si>
  <si>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</si>
  <si>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</si>
  <si>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</si>
  <si>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</si>
  <si>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</si>
  <si>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</si>
  <si>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</si>
  <si>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</si>
  <si>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</si>
  <si>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</si>
  <si>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</si>
  <si>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</si>
  <si>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</si>
  <si>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</si>
  <si>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</si>
  <si>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</si>
  <si>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</si>
  <si>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</si>
  <si>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</si>
  <si>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</si>
  <si>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</si>
  <si>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</si>
  <si>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</si>
  <si>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</si>
  <si>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</si>
  <si>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</si>
  <si>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</si>
  <si>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</si>
  <si>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</si>
  <si>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</si>
  <si>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</si>
  <si>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</si>
  <si>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</si>
  <si>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</si>
  <si>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</si>
  <si>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</si>
  <si>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</si>
  <si>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</si>
  <si>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</si>
  <si>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</si>
  <si>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</si>
  <si>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</si>
  <si>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</si>
  <si>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</si>
  <si>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</si>
  <si>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</si>
  <si>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</si>
  <si>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</si>
  <si>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</si>
  <si>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</si>
  <si>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</si>
  <si>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</si>
  <si>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</si>
  <si>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</si>
  <si>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</si>
  <si>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</si>
  <si>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</si>
  <si>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</si>
  <si>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</si>
  <si>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</si>
  <si>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</si>
  <si>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</si>
  <si>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</si>
  <si>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</si>
  <si>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</si>
  <si>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</si>
  <si>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</si>
  <si>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</si>
  <si>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</si>
  <si>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</si>
  <si>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</si>
  <si>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</si>
  <si>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</si>
  <si>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</si>
  <si>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</si>
  <si>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</si>
  <si>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</si>
  <si>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</si>
  <si>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</si>
  <si>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</si>
  <si>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</si>
  <si>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</si>
  <si>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</si>
  <si>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</si>
  <si>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</si>
  <si>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</si>
  <si>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</si>
  <si>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</si>
  <si>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</si>
  <si>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</si>
  <si>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</si>
  <si>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</si>
  <si>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</si>
  <si>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</si>
  <si>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</si>
  <si>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</si>
  <si>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</si>
  <si>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</si>
  <si>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</si>
  <si>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</si>
  <si>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</si>
  <si>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</si>
  <si>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</si>
  <si>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</si>
  <si>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</si>
  <si>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</si>
  <si>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</si>
  <si>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</si>
  <si>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</si>
  <si>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</si>
  <si>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</si>
  <si>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</si>
  <si>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</si>
  <si>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</si>
  <si>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</si>
  <si>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</si>
  <si>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</si>
  <si>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</si>
  <si>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</si>
  <si>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</si>
  <si>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</si>
  <si>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</si>
  <si>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</si>
  <si>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</si>
  <si>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</si>
  <si>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</si>
  <si>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</si>
  <si>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</si>
  <si>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</si>
  <si>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</si>
  <si>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</si>
  <si>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</si>
  <si>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</si>
  <si>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</si>
  <si>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</si>
  <si>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</si>
  <si>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</si>
  <si>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</si>
  <si>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</si>
  <si>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</si>
  <si>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</si>
  <si>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</si>
  <si>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</si>
  <si>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</si>
  <si>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</si>
  <si>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</si>
  <si>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</si>
  <si>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</si>
  <si>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</si>
  <si>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</si>
  <si>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</si>
  <si>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</si>
  <si>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</si>
  <si>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</si>
  <si>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</si>
  <si>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</si>
  <si>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</si>
  <si>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</si>
  <si>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</si>
  <si>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</si>
  <si>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</si>
  <si>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</si>
  <si>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</si>
  <si>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</si>
  <si>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</si>
  <si>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</si>
  <si>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</si>
  <si>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</si>
  <si>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</si>
  <si>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</si>
  <si>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</si>
  <si>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</si>
  <si>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</si>
  <si>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</si>
  <si>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</si>
  <si>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</si>
  <si>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</si>
  <si>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</si>
  <si>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</si>
  <si>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</si>
  <si>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</si>
  <si>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</si>
  <si>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</si>
  <si>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</si>
  <si>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</si>
  <si>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</si>
  <si>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</si>
  <si>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</si>
  <si>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</si>
  <si>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</si>
  <si>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</si>
  <si>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</si>
  <si>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</si>
  <si>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</si>
  <si>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</si>
  <si>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</si>
  <si>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</si>
  <si>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</si>
  <si>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</si>
  <si>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</si>
  <si>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</si>
  <si>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</si>
  <si>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</si>
  <si>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</si>
  <si>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</si>
  <si>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</si>
  <si>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</si>
  <si>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</si>
  <si>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</si>
  <si>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</si>
  <si>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</si>
  <si>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</si>
  <si>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</si>
  <si>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</si>
  <si>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</si>
  <si>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</si>
  <si>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</si>
  <si>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</si>
  <si>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</si>
  <si>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</si>
  <si>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</si>
  <si>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</si>
  <si>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</si>
  <si>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</si>
  <si>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</si>
  <si>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</si>
  <si>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</si>
  <si>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</si>
  <si>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</si>
  <si>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</si>
  <si>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</si>
  <si>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</si>
  <si>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</si>
  <si>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</si>
  <si>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</si>
  <si>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</si>
  <si>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</si>
  <si>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</si>
  <si>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</si>
  <si>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</si>
  <si>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</si>
  <si>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</si>
  <si>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</si>
  <si>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</si>
  <si>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</si>
  <si>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</si>
  <si>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</si>
  <si>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</si>
  <si>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</si>
  <si>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</si>
  <si>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</si>
  <si>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</si>
  <si>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</si>
  <si>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</si>
  <si>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</si>
  <si>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</si>
  <si>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</si>
  <si>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</si>
  <si>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</si>
  <si>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</si>
  <si>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</si>
  <si>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</si>
  <si>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</si>
  <si>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</si>
  <si>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</si>
  <si>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</si>
  <si>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</si>
  <si>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</si>
  <si>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</si>
  <si>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</si>
  <si>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</si>
  <si>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</si>
  <si>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</si>
  <si>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</si>
  <si>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</si>
  <si>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</si>
  <si>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</si>
  <si>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</si>
  <si>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</si>
  <si>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</si>
  <si>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</si>
  <si>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</si>
  <si>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</si>
  <si>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</si>
  <si>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</si>
  <si>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</si>
  <si>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</si>
  <si>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</si>
  <si>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</si>
  <si>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</si>
  <si>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</si>
  <si>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</si>
  <si>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</si>
  <si>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</si>
  <si>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</si>
  <si>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</si>
  <si>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</si>
  <si>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</si>
  <si>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</si>
  <si>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</si>
  <si>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</si>
  <si>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</si>
  <si>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</si>
  <si>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</si>
  <si>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</si>
  <si>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</si>
  <si>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</si>
  <si>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</si>
  <si>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</si>
  <si>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</si>
  <si>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</si>
  <si>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</si>
  <si>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</si>
  <si>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</si>
  <si>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</si>
  <si>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</si>
  <si>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</si>
  <si>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</si>
  <si>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</si>
  <si>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</si>
  <si>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</si>
  <si>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</si>
  <si>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</si>
  <si>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</si>
  <si>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</si>
  <si>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</si>
  <si>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</si>
  <si>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</si>
  <si>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</si>
  <si>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</si>
  <si>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</si>
  <si>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</si>
  <si>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</si>
  <si>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</si>
  <si>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</si>
  <si>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</si>
  <si>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</si>
  <si>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</si>
  <si>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</si>
  <si>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</si>
  <si>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</si>
  <si>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</si>
  <si>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</si>
  <si>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</si>
  <si>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</si>
  <si>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</si>
  <si>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</si>
  <si>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</si>
  <si>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</si>
  <si>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</si>
  <si>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</si>
  <si>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</si>
  <si>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</si>
  <si>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</si>
  <si>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</si>
  <si>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</si>
  <si>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</si>
  <si>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</si>
  <si>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</si>
  <si>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</si>
  <si>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</si>
  <si>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</si>
  <si>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</si>
  <si>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</si>
  <si>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</si>
  <si>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</si>
  <si>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</si>
  <si>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</si>
  <si>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</si>
  <si>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</si>
  <si>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</si>
  <si>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</si>
  <si>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</si>
  <si>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</si>
  <si>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</si>
  <si>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</si>
  <si>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</si>
  <si>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</si>
  <si>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</si>
  <si>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</si>
  <si>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</si>
  <si>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</si>
  <si>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</si>
  <si>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</si>
  <si>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</si>
  <si>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</si>
  <si>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</si>
  <si>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</si>
  <si>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</si>
  <si>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</si>
  <si>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</si>
  <si>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</si>
  <si>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</si>
  <si>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</si>
  <si>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</si>
  <si>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</si>
  <si>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</si>
  <si>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</si>
  <si>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</si>
  <si>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</si>
  <si>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</si>
  <si>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</si>
  <si>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</si>
  <si>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</si>
  <si>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</si>
  <si>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</si>
  <si>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</si>
  <si>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</si>
  <si>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</si>
  <si>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</si>
  <si>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</si>
  <si>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</si>
  <si>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</si>
  <si>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</si>
  <si>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</si>
  <si>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</si>
  <si>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</si>
  <si>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</si>
  <si>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</si>
  <si>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</si>
  <si>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</si>
  <si>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</si>
  <si>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</si>
  <si>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</si>
  <si>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</si>
  <si>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</si>
  <si>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</si>
  <si>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</si>
  <si>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</si>
  <si>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</si>
  <si>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</si>
  <si>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</si>
  <si>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</si>
  <si>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</si>
  <si>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</si>
  <si>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</si>
  <si>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</si>
  <si>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</si>
  <si>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</si>
  <si>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</si>
  <si>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</si>
  <si>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</si>
  <si>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</si>
  <si>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</si>
  <si>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</si>
  <si>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</si>
  <si>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</si>
  <si>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</si>
  <si>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</si>
  <si>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</si>
  <si>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</si>
  <si>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</si>
  <si>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</si>
  <si>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</si>
  <si>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</si>
  <si>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</si>
  <si>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</si>
  <si>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</si>
  <si>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</si>
  <si>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</si>
  <si>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</si>
  <si>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</si>
  <si>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</si>
  <si>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</si>
  <si>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</si>
  <si>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</si>
  <si>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</si>
  <si>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</si>
  <si>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</si>
  <si>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</si>
  <si>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</si>
  <si>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</si>
  <si>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</si>
  <si>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</si>
  <si>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</si>
  <si>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</si>
  <si>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</si>
  <si>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</si>
  <si>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</si>
  <si>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</si>
  <si>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</si>
  <si>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</si>
  <si>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</si>
  <si>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</si>
  <si>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</si>
  <si>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</si>
  <si>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</si>
  <si>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</si>
  <si>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</si>
  <si>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</si>
  <si>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</si>
  <si>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</si>
  <si>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</si>
  <si>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</si>
  <si>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</si>
  <si>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</si>
  <si>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</si>
  <si>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</si>
  <si>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</si>
  <si>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</si>
  <si>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</si>
  <si>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</si>
  <si>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</si>
  <si>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</si>
  <si>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</si>
  <si>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</si>
  <si>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</si>
  <si>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</si>
  <si>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</si>
  <si>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</si>
  <si>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</si>
  <si>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</si>
  <si>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</si>
  <si>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</si>
  <si>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</si>
  <si>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</si>
  <si>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</si>
  <si>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</si>
  <si>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</si>
  <si>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</si>
  <si>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</si>
  <si>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</si>
  <si>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</si>
  <si>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</si>
  <si>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</si>
  <si>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</si>
  <si>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</si>
  <si>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</si>
  <si>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</si>
  <si>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</si>
  <si>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</si>
  <si>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</si>
  <si>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</si>
  <si>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</si>
  <si>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</si>
  <si>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</si>
  <si>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</si>
  <si>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</si>
  <si>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</si>
  <si>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</si>
  <si>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</si>
  <si>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</si>
  <si>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</si>
  <si>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</si>
  <si>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</si>
  <si>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</si>
  <si>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</si>
  <si>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</si>
  <si>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</si>
  <si>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</si>
  <si>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</si>
  <si>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</si>
  <si>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</si>
  <si>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</si>
  <si>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</si>
  <si>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</si>
  <si>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</si>
  <si>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</si>
  <si>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</si>
  <si>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</si>
  <si>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</si>
  <si>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</si>
  <si>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</si>
  <si>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</si>
  <si>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</si>
  <si>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</si>
  <si>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</si>
  <si>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</si>
  <si>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</si>
  <si>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</si>
  <si>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</si>
  <si>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</si>
  <si>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</si>
  <si>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</si>
  <si>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</si>
  <si>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</si>
  <si>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</si>
  <si>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</si>
  <si>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</si>
  <si>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</si>
  <si>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</si>
  <si>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</si>
  <si>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</si>
  <si>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</si>
  <si>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</si>
  <si>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</si>
  <si>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</si>
  <si>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</si>
  <si>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</si>
  <si>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</si>
  <si>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</si>
  <si>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</si>
  <si>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</si>
  <si>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</si>
  <si>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</si>
  <si>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</si>
  <si>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</si>
  <si>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</si>
  <si>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</si>
  <si>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</si>
  <si>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</si>
  <si>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</si>
  <si>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</si>
  <si>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</si>
  <si>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</si>
  <si>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</si>
  <si>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</si>
  <si>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</si>
  <si>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</si>
  <si>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</si>
  <si>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</si>
  <si>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</si>
  <si>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</si>
  <si>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</si>
  <si>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</si>
  <si>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</si>
  <si>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</si>
  <si>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</si>
  <si>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</si>
  <si>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</si>
  <si>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</si>
  <si>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</si>
  <si>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</si>
  <si>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</si>
  <si>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</si>
  <si>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</si>
  <si>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</si>
  <si>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</si>
  <si>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</si>
  <si>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</si>
  <si>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</si>
  <si>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</si>
  <si>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</si>
  <si>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</si>
  <si>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</si>
  <si>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</si>
  <si>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</si>
  <si>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</si>
  <si>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</si>
  <si>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</si>
  <si>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</si>
  <si>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</si>
  <si>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</si>
  <si>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</si>
  <si>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</si>
  <si>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</si>
  <si>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</si>
  <si>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</si>
  <si>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</si>
  <si>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</si>
  <si>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</si>
  <si>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</si>
  <si>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</si>
  <si>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</si>
  <si>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</si>
  <si>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</si>
  <si>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</si>
  <si>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</si>
  <si>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</si>
  <si>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</si>
  <si>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</si>
  <si>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</si>
  <si>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</si>
  <si>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</si>
  <si>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</si>
  <si>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</si>
  <si>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</si>
  <si>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</si>
  <si>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</si>
  <si>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</si>
  <si>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</si>
  <si>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</si>
  <si>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</si>
  <si>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</si>
  <si>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</si>
  <si>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</si>
  <si>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</si>
  <si>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</si>
  <si>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</si>
  <si>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</si>
  <si>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</si>
  <si>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</si>
  <si>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</si>
  <si>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</si>
  <si>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</si>
  <si>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</si>
  <si>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</si>
  <si>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</si>
  <si>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</si>
  <si>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</si>
  <si>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</si>
  <si>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</si>
  <si>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</si>
  <si>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</si>
  <si>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</si>
  <si>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</si>
  <si>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</si>
  <si>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</si>
  <si>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</si>
  <si>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</si>
  <si>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</si>
  <si>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</si>
  <si>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</si>
  <si>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</si>
  <si>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</si>
  <si>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</si>
  <si>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</si>
  <si>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</si>
  <si>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</si>
  <si>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</si>
  <si>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</si>
  <si>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</si>
  <si>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</si>
  <si>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</si>
  <si>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</si>
  <si>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</si>
  <si>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</si>
  <si>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</si>
  <si>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</si>
  <si>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</si>
  <si>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</si>
  <si>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</si>
  <si>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</si>
  <si>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</si>
  <si>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</si>
  <si>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</si>
  <si>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</si>
  <si>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</si>
  <si>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</si>
  <si>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</si>
  <si>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</si>
  <si>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</si>
  <si>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</si>
  <si>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</si>
  <si>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</si>
  <si>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</si>
  <si>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</si>
  <si>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</si>
  <si>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</si>
  <si>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</si>
  <si>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</si>
  <si>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</si>
  <si>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</si>
  <si>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</si>
  <si>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</si>
  <si>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</si>
  <si>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</si>
  <si>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</si>
  <si>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</si>
  <si>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</si>
  <si>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</si>
  <si>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</si>
  <si>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</si>
  <si>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</si>
  <si>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</si>
  <si>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</si>
  <si>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</si>
  <si>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</si>
  <si>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</si>
  <si>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</si>
  <si>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</si>
  <si>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</si>
  <si>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</si>
  <si>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</si>
  <si>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</si>
  <si>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</si>
  <si>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</si>
  <si>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</si>
  <si>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</si>
  <si>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</si>
  <si>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</si>
  <si>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</si>
  <si>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</si>
  <si>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</si>
  <si>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</si>
  <si>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</si>
  <si>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</si>
  <si>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</si>
  <si>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</si>
  <si>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</si>
  <si>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</si>
  <si>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</si>
  <si>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</si>
  <si>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</si>
  <si>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</si>
  <si>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</si>
  <si>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</si>
  <si>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</si>
  <si>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</si>
  <si>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</si>
  <si>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</si>
  <si>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</si>
  <si>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</si>
  <si>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</si>
  <si>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</si>
  <si>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</si>
  <si>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</si>
  <si>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</si>
  <si>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</si>
  <si>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</si>
  <si>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</si>
  <si>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</si>
  <si>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</si>
  <si>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</si>
  <si>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</si>
  <si>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</si>
  <si>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</si>
  <si>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</si>
  <si>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</si>
  <si>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</si>
  <si>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</si>
  <si>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</si>
  <si>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</si>
  <si>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</si>
  <si>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</si>
  <si>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</si>
  <si>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</si>
  <si>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</si>
  <si>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</si>
  <si>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</si>
  <si>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</si>
  <si>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</si>
  <si>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</si>
  <si>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</si>
  <si>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</si>
  <si>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</si>
  <si>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</si>
  <si>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</si>
  <si>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</si>
  <si>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</si>
  <si>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</si>
  <si>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</si>
  <si>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</si>
  <si>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</si>
  <si>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</si>
  <si>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</si>
  <si>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</si>
  <si>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</si>
  <si>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</si>
  <si>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</si>
  <si>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</si>
  <si>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</si>
  <si>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</si>
  <si>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</si>
  <si>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</si>
  <si>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</si>
  <si>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</si>
  <si>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</si>
  <si>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</si>
  <si>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</si>
  <si>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</si>
  <si>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</si>
  <si>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</si>
  <si>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</si>
  <si>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</si>
  <si>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</si>
  <si>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</si>
  <si>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</si>
  <si>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</si>
  <si>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</si>
  <si>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</si>
  <si>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</si>
  <si>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</si>
  <si>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</si>
  <si>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</si>
  <si>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</si>
  <si>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</si>
  <si>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</si>
  <si>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</si>
  <si>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</si>
  <si>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</si>
  <si>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</si>
  <si>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</si>
  <si>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</si>
  <si>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</si>
  <si>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</si>
  <si>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</si>
  <si>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</si>
  <si>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</si>
  <si>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</si>
  <si>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</si>
  <si>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</si>
  <si>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</si>
  <si>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</si>
  <si>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</si>
  <si>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</si>
  <si>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</si>
  <si>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</si>
  <si>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</si>
  <si>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</si>
  <si>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</si>
  <si>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</si>
  <si>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</si>
  <si>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</si>
  <si>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</si>
  <si>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</si>
  <si>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</si>
  <si>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</si>
  <si>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</si>
  <si>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</si>
  <si>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</si>
  <si>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</si>
  <si>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</si>
  <si>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</si>
  <si>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</si>
  <si>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</si>
  <si>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</si>
  <si>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</si>
  <si>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</si>
  <si>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</si>
  <si>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</si>
  <si>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</si>
  <si>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</si>
  <si>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</si>
  <si>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</si>
  <si>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</si>
  <si>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</si>
  <si>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</si>
  <si>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</si>
  <si>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</si>
  <si>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</si>
  <si>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</si>
  <si>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</si>
  <si>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</si>
  <si>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</si>
  <si>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</si>
  <si>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</si>
  <si>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</si>
  <si>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</si>
  <si>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</si>
  <si>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</si>
  <si>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</si>
  <si>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</si>
  <si>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</si>
  <si>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</si>
  <si>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</si>
  <si>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</si>
  <si>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</si>
  <si>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</si>
  <si>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</si>
  <si>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</si>
  <si>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</si>
  <si>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</si>
  <si>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</si>
  <si>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</si>
  <si>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</si>
  <si>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</si>
  <si>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</si>
  <si>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</si>
  <si>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</si>
  <si>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</si>
  <si>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</si>
  <si>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</si>
  <si>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</si>
  <si>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</si>
  <si>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</si>
  <si>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</si>
  <si>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</si>
  <si>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</si>
  <si>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</si>
  <si>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</si>
  <si>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</si>
  <si>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</si>
  <si>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</si>
  <si>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</si>
  <si>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</si>
  <si>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</si>
  <si>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</si>
  <si>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</si>
  <si>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</si>
  <si>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</si>
  <si>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</si>
  <si>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</si>
  <si>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</si>
  <si>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</si>
  <si>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</si>
  <si>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</si>
  <si>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</si>
  <si>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</si>
  <si>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</si>
  <si>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</si>
  <si>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</si>
  <si>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</si>
  <si>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</si>
  <si>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</si>
  <si>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</si>
  <si>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</si>
  <si>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</si>
  <si>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</si>
  <si>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</si>
  <si>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</si>
  <si>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</si>
  <si>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</si>
  <si>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</si>
  <si>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</si>
  <si>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</si>
  <si>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</si>
  <si>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</si>
  <si>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</si>
  <si>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</si>
  <si>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</si>
  <si>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</si>
  <si>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</si>
  <si>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</si>
  <si>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</si>
  <si>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</si>
  <si>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</si>
  <si>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</si>
  <si>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</si>
  <si>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</si>
  <si>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</si>
  <si>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</si>
  <si>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</si>
  <si>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</si>
  <si>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</si>
  <si>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</si>
  <si>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</si>
  <si>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</si>
  <si>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</si>
  <si>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</si>
  <si>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</si>
  <si>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</si>
  <si>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</si>
  <si>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</si>
  <si>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</si>
  <si>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</si>
  <si>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</si>
  <si>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</si>
  <si>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</si>
  <si>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</si>
  <si>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</si>
  <si>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</si>
  <si>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</si>
  <si>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</si>
  <si>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</si>
  <si>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</si>
  <si>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</si>
  <si>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</si>
  <si>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</si>
  <si>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</si>
  <si>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</si>
  <si>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</si>
  <si>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</si>
  <si>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</si>
  <si>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</si>
  <si>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</si>
  <si>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</si>
  <si>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</si>
  <si>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</si>
  <si>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</si>
  <si>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</si>
  <si>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</si>
  <si>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</si>
  <si>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</si>
  <si>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</si>
  <si>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</si>
  <si>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</si>
  <si>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</si>
  <si>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</si>
  <si>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</si>
  <si>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</si>
  <si>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</si>
  <si>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</si>
  <si>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</si>
  <si>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</si>
  <si>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</si>
  <si>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</si>
  <si>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</si>
  <si>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</si>
  <si>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</si>
  <si>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</si>
  <si>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</si>
  <si>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</si>
  <si>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</si>
  <si>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</si>
  <si>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</si>
  <si>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</si>
  <si>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</si>
  <si>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</si>
  <si>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</si>
  <si>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</si>
  <si>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</si>
  <si>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</si>
  <si>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</si>
  <si>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</si>
  <si>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</si>
  <si>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</si>
  <si>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</si>
  <si>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</si>
  <si>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</si>
  <si>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</si>
  <si>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</si>
  <si>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</si>
  <si>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</si>
  <si>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</si>
  <si>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</si>
  <si>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</si>
  <si>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</si>
  <si>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</si>
  <si>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</si>
  <si>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</si>
  <si>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</si>
  <si>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</si>
  <si>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</si>
  <si>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</si>
  <si>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</si>
  <si>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</si>
  <si>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</si>
  <si>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</si>
  <si>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</si>
  <si>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</si>
  <si>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</si>
  <si>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</si>
  <si>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</si>
  <si>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</si>
  <si>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</si>
  <si>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</si>
  <si>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</si>
  <si>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</si>
  <si>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</si>
  <si>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</si>
  <si>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</si>
  <si>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</si>
  <si>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</si>
  <si>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</si>
  <si>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</si>
  <si>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</si>
  <si>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</si>
  <si>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</si>
  <si>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</si>
  <si>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</si>
  <si>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</si>
  <si>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</si>
  <si>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</si>
  <si>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</si>
  <si>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</si>
  <si>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</si>
  <si>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</si>
  <si>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</si>
  <si>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</si>
  <si>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</si>
  <si>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</si>
  <si>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</si>
  <si>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</si>
  <si>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</si>
  <si>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</si>
  <si>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</si>
  <si>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</si>
  <si>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</si>
  <si>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</si>
  <si>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</si>
  <si>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</si>
  <si>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</si>
  <si>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</si>
  <si>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</si>
  <si>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</si>
  <si>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</si>
  <si>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</si>
  <si>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</si>
  <si>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</si>
  <si>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</si>
  <si>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</si>
  <si>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</si>
  <si>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</si>
  <si>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</si>
  <si>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</si>
  <si>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</si>
  <si>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</si>
  <si>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</si>
  <si>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</si>
  <si>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</si>
  <si>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</si>
  <si>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</si>
  <si>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</si>
  <si>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</si>
  <si>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</si>
  <si>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</si>
  <si>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</si>
  <si>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</si>
  <si>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</si>
  <si>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</si>
  <si>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</si>
  <si>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</si>
  <si>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</si>
  <si>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</si>
  <si>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</si>
  <si>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</si>
  <si>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</si>
  <si>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</si>
  <si>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</si>
  <si>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</si>
  <si>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</si>
  <si>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</si>
  <si>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</si>
  <si>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</si>
  <si>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</si>
  <si>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</si>
  <si>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</si>
  <si>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</si>
  <si>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</si>
  <si>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</si>
  <si>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</si>
  <si>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</si>
  <si>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</si>
  <si>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</si>
  <si>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</si>
  <si>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</si>
  <si>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</si>
  <si>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</si>
  <si>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</si>
  <si>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</si>
  <si>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</si>
  <si>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</si>
  <si>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</si>
  <si>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</si>
  <si>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</si>
  <si>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</si>
  <si>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</si>
  <si>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</si>
  <si>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</si>
  <si>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</si>
  <si>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</si>
  <si>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</si>
  <si>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</si>
  <si>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</si>
  <si>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</si>
  <si>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</si>
  <si>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</si>
  <si>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</si>
  <si>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</si>
  <si>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</si>
  <si>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</si>
  <si>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</si>
  <si>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</si>
  <si>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</si>
  <si>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</si>
  <si>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</si>
  <si>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</si>
  <si>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</si>
  <si>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</si>
  <si>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</si>
  <si>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</si>
  <si>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</si>
  <si>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</si>
  <si>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</si>
  <si>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</si>
  <si>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</si>
  <si>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</si>
  <si>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</si>
  <si>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</si>
  <si>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</si>
  <si>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</si>
  <si>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</si>
  <si>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</si>
  <si>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</si>
  <si>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</si>
  <si>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</si>
  <si>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</si>
  <si>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</si>
  <si>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</si>
  <si>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</si>
  <si>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</si>
  <si>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</si>
  <si>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</si>
  <si>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</si>
  <si>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</si>
  <si>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</si>
  <si>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</si>
  <si>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</si>
  <si>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</si>
  <si>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</si>
  <si>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</si>
  <si>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</si>
  <si>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</si>
  <si>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</si>
  <si>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</si>
  <si>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</si>
  <si>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</si>
  <si>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</si>
  <si>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</si>
  <si>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</si>
  <si>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</si>
  <si>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</si>
  <si>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</si>
  <si>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</si>
  <si>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</si>
  <si>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</si>
  <si>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</si>
  <si>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</si>
  <si>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</si>
  <si>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</si>
  <si>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</si>
  <si>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</si>
  <si>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</si>
  <si>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</si>
  <si>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</si>
  <si>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</si>
  <si>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</si>
  <si>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</si>
  <si>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</si>
  <si>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</si>
  <si>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</si>
  <si>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</si>
  <si>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</si>
  <si>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</si>
  <si>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</si>
  <si>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</si>
  <si>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</si>
  <si>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</si>
  <si>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</si>
  <si>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</si>
  <si>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</si>
  <si>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</si>
  <si>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</si>
  <si>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</si>
  <si>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</si>
  <si>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</si>
  <si>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</si>
  <si>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</si>
  <si>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</si>
  <si>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</si>
  <si>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</si>
  <si>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</si>
  <si>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</si>
  <si>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</si>
  <si>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</si>
  <si>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</si>
  <si>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</si>
  <si>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</si>
  <si>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</si>
  <si>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</si>
  <si>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</si>
  <si>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</si>
  <si>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</si>
  <si>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</si>
  <si>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</si>
  <si>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</si>
  <si>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</si>
  <si>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</si>
  <si>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</si>
  <si>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</si>
  <si>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</si>
  <si>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</si>
  <si>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</si>
  <si>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</si>
  <si>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</si>
  <si>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</si>
  <si>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</si>
  <si>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</si>
  <si>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</si>
  <si>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</si>
  <si>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</si>
  <si>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</si>
  <si>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</si>
  <si>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</si>
  <si>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</si>
  <si>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</si>
  <si>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</si>
  <si>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</si>
  <si>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</si>
  <si>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</si>
  <si>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</si>
  <si>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</si>
  <si>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</si>
  <si>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</si>
  <si>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</si>
  <si>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</si>
  <si>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</si>
  <si>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</si>
  <si>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</si>
  <si>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</si>
  <si>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</si>
  <si>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</si>
  <si>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</si>
  <si>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</si>
  <si>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</si>
  <si>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</si>
  <si>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</si>
  <si>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</si>
  <si>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</si>
  <si>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</si>
  <si>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</si>
  <si>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</si>
  <si>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</si>
  <si>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</si>
  <si>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</si>
  <si>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</si>
  <si>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</si>
  <si>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</si>
  <si>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</si>
  <si>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</si>
  <si>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</si>
  <si>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</si>
  <si>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</si>
  <si>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</si>
  <si>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</si>
  <si>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</si>
  <si>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</si>
  <si>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</si>
  <si>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</si>
  <si>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</si>
  <si>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</si>
  <si>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</si>
  <si>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</si>
  <si>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</si>
  <si>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</si>
  <si>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</si>
  <si>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</si>
  <si>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</si>
  <si>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</si>
  <si>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</si>
  <si>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</si>
  <si>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</si>
  <si>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</si>
  <si>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</si>
  <si>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</si>
  <si>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</si>
  <si>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</si>
  <si>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</si>
  <si>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</si>
  <si>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</si>
  <si>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</si>
  <si>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</si>
  <si>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</si>
  <si>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</si>
  <si>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</si>
  <si>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</si>
  <si>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</si>
  <si>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</si>
  <si>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</si>
  <si>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</si>
  <si>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</si>
  <si>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</si>
  <si>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</si>
  <si>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</si>
  <si>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</si>
  <si>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</si>
  <si>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</si>
  <si>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</si>
  <si>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</si>
  <si>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</si>
  <si>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</si>
  <si>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</si>
  <si>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</si>
  <si>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</si>
  <si>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</si>
  <si>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</si>
  <si>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</si>
  <si>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</si>
  <si>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</si>
  <si>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</si>
  <si>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</si>
  <si>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</si>
  <si>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</si>
  <si>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</si>
  <si>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</si>
  <si>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</si>
  <si>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</si>
  <si>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</si>
  <si>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</si>
  <si>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</si>
  <si>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</si>
  <si>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</si>
  <si>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</si>
  <si>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</si>
  <si>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</si>
  <si>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</si>
  <si>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</si>
  <si>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</si>
  <si>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</si>
  <si>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</si>
  <si>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</si>
  <si>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</si>
  <si>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</si>
  <si>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</si>
  <si>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</si>
  <si>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</si>
  <si>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</si>
  <si>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</si>
  <si>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</si>
  <si>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</si>
  <si>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</si>
  <si>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</si>
  <si>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</si>
  <si>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</si>
  <si>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</si>
  <si>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</si>
  <si>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</si>
  <si>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</si>
  <si>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</si>
  <si>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</si>
  <si>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</si>
  <si>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</si>
  <si>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</si>
  <si>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</si>
  <si>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</si>
  <si>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</si>
  <si>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</si>
  <si>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</si>
  <si>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</si>
  <si>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</si>
  <si>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</si>
  <si>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</si>
  <si>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</si>
  <si>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</si>
  <si>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</si>
  <si>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</si>
  <si>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</si>
  <si>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</si>
  <si>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</si>
  <si>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</si>
  <si>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</si>
  <si>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</si>
  <si>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</si>
  <si>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</si>
  <si>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</si>
  <si>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</si>
  <si>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</si>
  <si>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</si>
  <si>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</si>
  <si>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</si>
  <si>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</si>
  <si>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</si>
  <si>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</si>
  <si>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</si>
  <si>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</si>
  <si>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</si>
  <si>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</si>
  <si>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</si>
  <si>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</si>
  <si>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</si>
  <si>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</si>
  <si>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</si>
  <si>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</si>
  <si>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</si>
  <si>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</si>
  <si>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</si>
  <si>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</si>
  <si>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</si>
  <si>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</si>
  <si>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</si>
  <si>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</si>
  <si>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</si>
  <si>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</si>
  <si>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</si>
  <si>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</si>
  <si>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</si>
  <si>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</si>
  <si>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</si>
  <si>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</si>
  <si>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</si>
  <si>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</si>
  <si>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</si>
  <si>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</si>
  <si>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</si>
  <si>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</si>
  <si>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</si>
  <si>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</si>
  <si>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</si>
  <si>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</si>
  <si>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</si>
  <si>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</si>
  <si>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</si>
  <si>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</si>
  <si>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</si>
  <si>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</si>
  <si>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</si>
  <si>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</si>
  <si>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</si>
  <si>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</si>
  <si>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</si>
  <si>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</si>
  <si>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</si>
  <si>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</si>
  <si>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</si>
  <si>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</si>
  <si>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</si>
  <si>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</si>
  <si>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</si>
  <si>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</si>
  <si>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</si>
  <si>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</si>
  <si>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</si>
  <si>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</si>
  <si>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</si>
  <si>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</si>
  <si>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</si>
  <si>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</si>
  <si>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</si>
  <si>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</si>
  <si>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</si>
  <si>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</si>
  <si>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</si>
  <si>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</si>
  <si>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</si>
  <si>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</si>
  <si>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</si>
  <si>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</si>
  <si>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</si>
  <si>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</si>
  <si>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</si>
  <si>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</si>
  <si>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</si>
  <si>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</si>
  <si>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</si>
  <si>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</si>
  <si>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</si>
  <si>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</si>
  <si>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</si>
  <si>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</si>
  <si>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</si>
  <si>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</si>
  <si>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</si>
  <si>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</si>
  <si>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</si>
  <si>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</si>
  <si>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</si>
  <si>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</si>
  <si>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</si>
  <si>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</si>
  <si>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</si>
  <si>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</si>
  <si>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</si>
  <si>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</si>
  <si>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</si>
  <si>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</si>
  <si>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</si>
  <si>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</si>
  <si>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</si>
  <si>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</si>
  <si>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</si>
  <si>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</si>
  <si>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</si>
  <si>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</si>
  <si>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</si>
  <si>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</si>
  <si>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</si>
  <si>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</si>
  <si>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</si>
  <si>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</si>
  <si>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</si>
  <si>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</si>
  <si>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</si>
  <si>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</si>
  <si>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</si>
  <si>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</si>
  <si>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</si>
  <si>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</si>
  <si>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</si>
  <si>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</si>
  <si>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</si>
  <si>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</si>
  <si>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</si>
  <si>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</si>
  <si>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</si>
  <si>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</si>
  <si>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</si>
  <si>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</si>
  <si>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</si>
  <si>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</si>
  <si>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</si>
  <si>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</si>
  <si>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</si>
  <si>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</si>
  <si>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</si>
  <si>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</si>
  <si>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</si>
  <si>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</si>
  <si>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</si>
  <si>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</si>
  <si>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</si>
  <si>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</si>
  <si>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</si>
  <si>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</si>
  <si>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</si>
  <si>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</si>
  <si>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</si>
  <si>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</si>
  <si>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</si>
  <si>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</si>
  <si>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</si>
  <si>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</si>
  <si>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</si>
  <si>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</si>
  <si>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</si>
  <si>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</si>
  <si>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</si>
  <si>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</si>
  <si>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</si>
  <si>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</si>
  <si>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</si>
  <si>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</si>
  <si>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</si>
  <si>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</si>
  <si>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</si>
  <si>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</si>
  <si>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</si>
  <si>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</si>
  <si>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</si>
  <si>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</si>
  <si>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</si>
  <si>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</si>
  <si>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</si>
  <si>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</si>
  <si>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</si>
  <si>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</si>
  <si>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</si>
  <si>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</si>
  <si>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</si>
  <si>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</si>
  <si>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</si>
  <si>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</si>
  <si>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</si>
  <si>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</si>
  <si>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</si>
  <si>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</si>
  <si>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</si>
  <si>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</si>
  <si>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</si>
  <si>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</si>
  <si>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</si>
  <si>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</si>
  <si>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</si>
  <si>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</si>
  <si>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</si>
  <si>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</si>
  <si>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</si>
  <si>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</si>
  <si>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</si>
  <si>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</si>
  <si>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</si>
  <si>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</si>
  <si>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</si>
  <si>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</si>
  <si>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</si>
  <si>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</si>
  <si>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</si>
  <si>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</si>
  <si>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</si>
  <si>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</si>
  <si>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</si>
  <si>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</si>
  <si>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</si>
  <si>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</si>
  <si>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</si>
  <si>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</si>
  <si>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</si>
  <si>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</si>
  <si>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</si>
  <si>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</si>
  <si>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</si>
  <si>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</si>
  <si>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</si>
  <si>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</si>
  <si>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</si>
  <si>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</si>
  <si>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</si>
  <si>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</si>
  <si>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</si>
  <si>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</si>
  <si>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</si>
  <si>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</si>
  <si>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</si>
  <si>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</si>
  <si>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</si>
  <si>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</si>
  <si>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</si>
  <si>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</si>
  <si>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</si>
  <si>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</si>
  <si>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</si>
  <si>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</si>
  <si>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</si>
  <si>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</si>
  <si>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</si>
  <si>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</si>
  <si>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</si>
  <si>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</si>
  <si>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</si>
  <si>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</si>
  <si>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</si>
  <si>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</si>
  <si>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</si>
  <si>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</si>
  <si>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</si>
  <si>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</si>
  <si>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</si>
  <si>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</si>
  <si>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</si>
  <si>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</si>
  <si>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</si>
  <si>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</si>
  <si>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</si>
  <si>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</si>
  <si>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</si>
  <si>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</si>
  <si>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</si>
  <si>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</si>
  <si>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</si>
  <si>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</si>
  <si>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</si>
  <si>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</si>
  <si>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</si>
  <si>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</si>
  <si>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</si>
  <si>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</si>
  <si>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</si>
  <si>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</si>
  <si>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</si>
  <si>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</si>
  <si>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</si>
  <si>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</si>
  <si>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</si>
  <si>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</si>
  <si>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</si>
  <si>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</si>
  <si>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</si>
  <si>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</si>
  <si>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</si>
  <si>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</si>
  <si>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</si>
  <si>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</si>
  <si>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</si>
  <si>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</si>
  <si>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</si>
  <si>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</si>
  <si>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</si>
  <si>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</si>
  <si>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</si>
  <si>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</si>
  <si>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</si>
  <si>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</si>
  <si>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</si>
  <si>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</si>
  <si>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</si>
  <si>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</si>
  <si>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</si>
  <si>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</si>
  <si>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</si>
  <si>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</si>
  <si>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</si>
  <si>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</si>
  <si>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</si>
  <si>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</si>
  <si>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</si>
  <si>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</si>
  <si>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</si>
  <si>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</si>
  <si>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</si>
  <si>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</si>
  <si>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</si>
  <si>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</si>
  <si>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</si>
  <si>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</si>
  <si>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</si>
  <si>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</si>
  <si>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</si>
  <si>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</si>
  <si>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</si>
  <si>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</si>
  <si>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</si>
  <si>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</si>
  <si>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</si>
  <si>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</si>
  <si>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</si>
  <si>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</si>
  <si>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</si>
  <si>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</si>
  <si>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</si>
  <si>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</si>
  <si>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</si>
  <si>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</si>
  <si>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</si>
  <si>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</si>
  <si>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</si>
  <si>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</si>
  <si>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</si>
  <si>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</si>
  <si>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</si>
  <si>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</si>
  <si>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</si>
  <si>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</si>
  <si>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</si>
  <si>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</si>
  <si>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</si>
  <si>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</si>
  <si>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</si>
  <si>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</si>
  <si>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</si>
  <si>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</si>
  <si>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</si>
  <si>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</si>
  <si>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</si>
  <si>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</si>
  <si>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</si>
  <si>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</si>
  <si>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</si>
  <si>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</si>
  <si>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</si>
  <si>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</si>
  <si>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</si>
  <si>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</si>
  <si>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</si>
  <si>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</si>
  <si>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</si>
  <si>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</si>
  <si>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</si>
  <si>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</si>
  <si>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</si>
  <si>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</si>
  <si>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</si>
  <si>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</si>
  <si>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</si>
  <si>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</si>
  <si>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</si>
  <si>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</si>
  <si>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</si>
  <si>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</si>
  <si>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</si>
  <si>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</si>
  <si>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</si>
  <si>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</si>
  <si>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</si>
  <si>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</si>
  <si>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</si>
  <si>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</si>
  <si>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</si>
  <si>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</si>
  <si>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</si>
  <si>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</si>
  <si>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</si>
  <si>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</si>
  <si>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</si>
  <si>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</si>
  <si>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</si>
  <si>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</si>
  <si>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</si>
  <si>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</si>
  <si>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</si>
  <si>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</si>
  <si>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</si>
  <si>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</si>
  <si>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</si>
  <si>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</si>
  <si>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</si>
  <si>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</si>
  <si>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</si>
  <si>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</si>
  <si>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</si>
  <si>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</si>
  <si>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</si>
  <si>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</si>
  <si>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</si>
  <si>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</si>
  <si>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</si>
  <si>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</si>
  <si>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</si>
  <si>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</si>
  <si>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</si>
  <si>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</si>
  <si>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</si>
  <si>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</si>
  <si>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</si>
  <si>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</si>
  <si>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</si>
  <si>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</si>
  <si>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</si>
  <si>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</si>
  <si>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</si>
  <si>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</si>
  <si>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</si>
  <si>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</si>
  <si>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</si>
  <si>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</si>
  <si>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</si>
  <si>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</si>
  <si>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</si>
  <si>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</si>
  <si>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</si>
  <si>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</si>
  <si>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</si>
  <si>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</si>
  <si>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</si>
  <si>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</si>
  <si>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</si>
  <si>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</si>
  <si>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</si>
  <si>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</si>
  <si>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</si>
  <si>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</si>
  <si>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</si>
  <si>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</si>
  <si>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</si>
  <si>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</si>
  <si>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</si>
  <si>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</si>
  <si>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</si>
  <si>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</si>
  <si>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</si>
  <si>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</si>
  <si>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</si>
  <si>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</si>
  <si>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</si>
  <si>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</si>
  <si>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</si>
  <si>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</si>
  <si>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</si>
  <si>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</si>
  <si>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</si>
  <si>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</si>
  <si>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</si>
  <si>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</si>
  <si>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</si>
  <si>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</si>
  <si>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</si>
  <si>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</si>
  <si>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</si>
  <si>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</si>
  <si>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</si>
  <si>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</si>
  <si>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</si>
  <si>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</si>
  <si>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</si>
  <si>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</si>
  <si>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</si>
  <si>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</si>
  <si>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</si>
  <si>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</si>
  <si>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</si>
  <si>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</si>
  <si>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</si>
  <si>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</si>
  <si>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</si>
  <si>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</si>
  <si>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</si>
  <si>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</si>
  <si>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</si>
  <si>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</si>
  <si>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</si>
  <si>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</si>
  <si>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</si>
  <si>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</si>
  <si>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</si>
  <si>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</si>
  <si>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</si>
  <si>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</si>
  <si>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</si>
  <si>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</si>
  <si>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</si>
  <si>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</si>
  <si>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</si>
  <si>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</si>
  <si>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</si>
  <si>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</si>
  <si>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</si>
  <si>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</si>
  <si>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</si>
  <si>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</si>
  <si>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</si>
  <si>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</si>
  <si>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</si>
  <si>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</si>
  <si>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</si>
  <si>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</si>
  <si>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</si>
  <si>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</si>
  <si>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</si>
  <si>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</si>
  <si>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</si>
  <si>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</si>
  <si>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</si>
  <si>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</si>
  <si>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</si>
  <si>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</si>
  <si>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</si>
  <si>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</si>
  <si>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</si>
  <si>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</si>
  <si>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</si>
  <si>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</si>
  <si>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</si>
  <si>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</si>
  <si>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</si>
  <si>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</si>
  <si>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</si>
  <si>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</si>
  <si>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</si>
  <si>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</si>
  <si>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</si>
  <si>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</si>
  <si>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</si>
  <si>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</si>
  <si>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</si>
  <si>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</si>
  <si>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</si>
  <si>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</si>
  <si>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</si>
  <si>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</si>
  <si>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</si>
  <si>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</si>
  <si>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</si>
  <si>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</si>
  <si>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</si>
  <si>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</si>
  <si>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</si>
  <si>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</si>
  <si>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</si>
  <si>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</si>
  <si>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</si>
  <si>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</si>
  <si>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</si>
  <si>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</si>
  <si>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</si>
  <si>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</si>
  <si>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</si>
  <si>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</si>
  <si>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</si>
  <si>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</si>
  <si>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</si>
  <si>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</si>
  <si>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</si>
  <si>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</si>
  <si>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</si>
  <si>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</si>
  <si>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</si>
  <si>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</si>
  <si>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</si>
  <si>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</si>
  <si>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</si>
  <si>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</si>
  <si>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</si>
  <si>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</si>
  <si>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</si>
  <si>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</si>
  <si>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</si>
  <si>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</si>
  <si>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</si>
  <si>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</si>
  <si>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</si>
  <si>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</si>
  <si>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</si>
  <si>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</si>
  <si>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</si>
  <si>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</si>
  <si>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</si>
  <si>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</si>
  <si>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</si>
  <si>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</si>
  <si>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</si>
  <si>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</si>
  <si>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</si>
  <si>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</si>
  <si>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</si>
  <si>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</si>
  <si>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</si>
  <si>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</si>
  <si>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</si>
  <si>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</si>
  <si>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</si>
  <si>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</si>
  <si>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</si>
  <si>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</si>
  <si>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</si>
  <si>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</si>
  <si>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</si>
  <si>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</si>
  <si>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</si>
  <si>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</si>
  <si>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</si>
  <si>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</si>
  <si>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</si>
  <si>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</si>
  <si>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</si>
  <si>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</si>
  <si>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</si>
  <si>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</si>
  <si>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</si>
  <si>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</si>
  <si>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</si>
  <si>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</si>
  <si>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</si>
  <si>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</si>
  <si>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</si>
  <si>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</si>
  <si>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</si>
  <si>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</si>
  <si>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</si>
  <si>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</si>
  <si>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</si>
  <si>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</si>
  <si>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</si>
  <si>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</si>
  <si>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</si>
  <si>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</si>
  <si>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</si>
  <si>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</si>
  <si>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</si>
  <si>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</si>
  <si>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</si>
  <si>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</si>
  <si>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</si>
  <si>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</si>
  <si>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</si>
  <si>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</si>
  <si>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</si>
  <si>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</si>
  <si>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</si>
  <si>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</si>
  <si>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</si>
  <si>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</si>
  <si>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</si>
  <si>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</si>
  <si>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</si>
  <si>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</si>
  <si>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</si>
  <si>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</si>
  <si>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</si>
  <si>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</si>
  <si>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</si>
  <si>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</si>
  <si>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</si>
  <si>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</si>
  <si>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</si>
  <si>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</si>
  <si>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</si>
  <si>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</si>
  <si>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</si>
  <si>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</si>
  <si>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</si>
  <si>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</si>
  <si>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</si>
  <si>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</si>
  <si>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</si>
  <si>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</si>
  <si>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</si>
  <si>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</si>
  <si>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</si>
  <si>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</si>
  <si>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</si>
  <si>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</si>
  <si>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</si>
  <si>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</si>
  <si>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</si>
  <si>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</si>
  <si>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</si>
  <si>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</si>
  <si>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</si>
  <si>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</si>
  <si>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</si>
  <si>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</si>
  <si>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</si>
  <si>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</si>
  <si>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</si>
  <si>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</si>
  <si>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</si>
  <si>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</si>
  <si>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</si>
  <si>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</si>
  <si>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</si>
  <si>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</si>
  <si>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</si>
  <si>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</si>
  <si>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</si>
  <si>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</si>
  <si>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</si>
  <si>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</si>
  <si>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</si>
  <si>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</si>
  <si>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</si>
  <si>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</si>
  <si>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</si>
  <si>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</si>
  <si>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</si>
  <si>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</si>
  <si>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</si>
  <si>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</si>
  <si>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</si>
  <si>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</si>
  <si>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</si>
  <si>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</si>
  <si>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</si>
  <si>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</si>
  <si>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</si>
  <si>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</si>
  <si>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</si>
  <si>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</si>
  <si>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</si>
  <si>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</si>
  <si>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</si>
  <si>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</si>
  <si>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</si>
  <si>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</si>
  <si>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</si>
  <si>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</si>
  <si>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</si>
  <si>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</si>
  <si>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</si>
  <si>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</si>
  <si>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</si>
  <si>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</si>
  <si>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</si>
  <si>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</si>
  <si>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</si>
  <si>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</si>
  <si>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</si>
  <si>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</si>
  <si>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</si>
  <si>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</si>
  <si>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</si>
  <si>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</si>
  <si>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</si>
  <si>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</si>
  <si>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</si>
  <si>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</si>
  <si>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</si>
  <si>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</si>
  <si>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</si>
  <si>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</si>
  <si>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</si>
  <si>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</si>
  <si>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</si>
  <si>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</si>
  <si>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</si>
  <si>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</si>
  <si>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</si>
  <si>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</si>
  <si>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</si>
  <si>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</si>
  <si>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</si>
  <si>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</si>
  <si>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</si>
  <si>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</si>
  <si>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</si>
  <si>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</si>
  <si>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</si>
  <si>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</si>
  <si>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</si>
  <si>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</si>
  <si>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</si>
  <si>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</si>
  <si>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</si>
  <si>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</si>
  <si>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</si>
  <si>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</si>
  <si>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</si>
  <si>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</si>
  <si>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</si>
  <si>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</si>
  <si>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</si>
  <si>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</si>
  <si>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</si>
  <si>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</si>
  <si>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</si>
  <si>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</si>
  <si>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</si>
  <si>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</si>
  <si>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</si>
  <si>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</si>
  <si>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</si>
  <si>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</si>
  <si>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</si>
  <si>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</si>
  <si>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</si>
  <si>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</si>
  <si>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</si>
  <si>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</si>
  <si>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</si>
  <si>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</si>
  <si>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</si>
  <si>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</si>
  <si>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</si>
  <si>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</si>
  <si>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</si>
  <si>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</si>
  <si>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</si>
  <si>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</si>
  <si>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</si>
  <si>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</si>
  <si>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</si>
  <si>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</si>
  <si>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</si>
  <si>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</si>
  <si>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</si>
  <si>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</si>
  <si>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</si>
  <si>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</si>
  <si>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</si>
  <si>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</si>
  <si>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</si>
  <si>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</si>
  <si>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</si>
  <si>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</si>
  <si>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</si>
  <si>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</si>
  <si>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</si>
  <si>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</si>
  <si>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</si>
  <si>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</si>
  <si>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</si>
  <si>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</si>
  <si>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</si>
  <si>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</si>
  <si>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</si>
  <si>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</si>
  <si>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</si>
  <si>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</si>
  <si>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</si>
  <si>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</si>
  <si>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</si>
  <si>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</si>
  <si>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</si>
  <si>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</si>
  <si>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</si>
  <si>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</si>
  <si>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</si>
  <si>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</si>
  <si>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</si>
  <si>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</si>
  <si>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</si>
  <si>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</si>
  <si>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</si>
  <si>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</si>
  <si>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</si>
  <si>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</si>
  <si>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</si>
  <si>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</si>
  <si>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</si>
  <si>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</si>
  <si>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</si>
  <si>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</si>
  <si>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</si>
  <si>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</si>
  <si>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</si>
  <si>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</si>
  <si>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</si>
  <si>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</si>
  <si>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</si>
  <si>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</si>
  <si>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</si>
  <si>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</si>
  <si>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</si>
  <si>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</si>
  <si>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</si>
  <si>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</si>
  <si>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</si>
  <si>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</si>
  <si>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</si>
  <si>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</si>
  <si>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</si>
  <si>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</si>
  <si>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</si>
  <si>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</si>
  <si>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</si>
  <si>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</si>
  <si>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</si>
  <si>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</si>
  <si>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</si>
  <si>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</si>
  <si>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</si>
  <si>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</si>
  <si>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</si>
  <si>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</si>
  <si>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</si>
  <si>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</si>
  <si>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</si>
  <si>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</si>
  <si>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</si>
  <si>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</si>
  <si>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</si>
  <si>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</si>
  <si>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</si>
  <si>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</si>
  <si>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</si>
  <si>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</si>
  <si>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</si>
  <si>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</si>
  <si>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</si>
  <si>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</si>
  <si>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</si>
  <si>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</si>
  <si>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</si>
  <si>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</si>
  <si>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</si>
  <si>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</si>
  <si>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</si>
  <si>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</si>
  <si>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</si>
  <si>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</si>
  <si>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</si>
  <si>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</si>
  <si>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</si>
  <si>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</si>
  <si>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</si>
  <si>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</si>
  <si>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</si>
  <si>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</si>
  <si>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</si>
  <si>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</si>
  <si>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</si>
  <si>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</si>
  <si>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</si>
  <si>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</si>
  <si>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</si>
  <si>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</si>
  <si>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</si>
  <si>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</si>
  <si>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</si>
  <si>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</si>
  <si>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</si>
  <si>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</si>
  <si>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</si>
  <si>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</si>
  <si>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</si>
  <si>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</si>
  <si>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</si>
  <si>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</si>
  <si>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</si>
  <si>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</si>
  <si>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</si>
  <si>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</si>
  <si>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</si>
  <si>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</si>
  <si>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</si>
  <si>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</si>
  <si>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</si>
  <si>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</si>
  <si>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</si>
  <si>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</si>
  <si>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</si>
  <si>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</si>
  <si>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</si>
  <si>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</si>
  <si>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</si>
  <si>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</si>
  <si>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</si>
  <si>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</si>
  <si>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</si>
  <si>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</si>
  <si>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</si>
  <si>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</si>
  <si>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</si>
  <si>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</si>
  <si>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</si>
  <si>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</si>
  <si>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</si>
  <si>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</si>
  <si>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</si>
  <si>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</si>
  <si>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</si>
  <si>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</si>
  <si>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</si>
  <si>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</si>
  <si>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</si>
  <si>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</si>
  <si>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</si>
  <si>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</si>
  <si>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</si>
  <si>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</si>
  <si>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</si>
  <si>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</si>
  <si>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</si>
  <si>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</si>
  <si>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</si>
  <si>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</si>
  <si>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</si>
  <si>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</si>
  <si>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</si>
  <si>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</si>
  <si>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</si>
  <si>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</si>
  <si>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</si>
  <si>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</si>
  <si>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</si>
  <si>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</si>
  <si>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</si>
  <si>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</si>
  <si>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</si>
  <si>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</si>
  <si>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</si>
  <si>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</si>
  <si>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</si>
  <si>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</si>
  <si>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</si>
  <si>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</si>
  <si>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</si>
  <si>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</si>
  <si>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</si>
  <si>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</si>
  <si>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</si>
  <si>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</si>
  <si>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</si>
  <si>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</si>
  <si>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</si>
  <si>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</si>
  <si>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</si>
  <si>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</si>
  <si>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</si>
  <si>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</si>
  <si>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</si>
  <si>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</si>
  <si>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</si>
  <si>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</si>
  <si>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</si>
  <si>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</si>
  <si>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</si>
  <si>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</si>
  <si>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</si>
  <si>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</si>
  <si>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</si>
  <si>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</si>
  <si>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</si>
  <si>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</si>
  <si>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</si>
  <si>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</si>
  <si>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</si>
  <si>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</si>
  <si>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</si>
  <si>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</si>
  <si>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</si>
  <si>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</si>
  <si>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</si>
  <si>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</si>
  <si>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</si>
  <si>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</si>
  <si>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</si>
  <si>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</si>
  <si>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</si>
  <si>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</si>
  <si>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</si>
  <si>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</si>
  <si>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</si>
  <si>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</si>
  <si>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</si>
  <si>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</si>
  <si>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</si>
  <si>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</si>
  <si>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</si>
  <si>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</si>
  <si>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</si>
  <si>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</si>
  <si>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</si>
  <si>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</si>
  <si>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</si>
  <si>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</si>
  <si>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</si>
  <si>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</si>
  <si>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</si>
  <si>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</si>
  <si>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</si>
  <si>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</si>
  <si>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</si>
  <si>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</si>
  <si>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</si>
  <si>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</si>
  <si>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</si>
  <si>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</si>
  <si>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</si>
  <si>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</si>
  <si>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</si>
  <si>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</si>
  <si>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</si>
  <si>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</si>
  <si>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</si>
  <si>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</si>
  <si>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</si>
  <si>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</si>
  <si>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</si>
  <si>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</si>
  <si>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</si>
  <si>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</si>
  <si>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</si>
  <si>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</si>
  <si>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</si>
  <si>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</si>
  <si>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</si>
  <si>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</si>
  <si>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</si>
  <si>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</si>
  <si>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</si>
  <si>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</si>
  <si>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</si>
  <si>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</si>
  <si>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</si>
  <si>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</si>
  <si>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</si>
  <si>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</si>
  <si>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</si>
  <si>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</si>
  <si>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</si>
  <si>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</si>
  <si>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</si>
  <si>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</si>
  <si>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</si>
  <si>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</si>
  <si>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</si>
  <si>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</si>
  <si>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</si>
  <si>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</si>
  <si>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</si>
  <si>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</si>
  <si>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</si>
  <si>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</si>
  <si>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</si>
  <si>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</si>
  <si>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</si>
  <si>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</si>
  <si>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</si>
  <si>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</si>
  <si>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</si>
  <si>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</si>
  <si>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</si>
  <si>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</si>
  <si>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</si>
  <si>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</si>
  <si>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</si>
  <si>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</si>
  <si>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</si>
  <si>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</si>
  <si>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</si>
  <si>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</si>
  <si>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</si>
  <si>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</si>
  <si>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</si>
  <si>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</si>
  <si>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</si>
  <si>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</si>
  <si>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</si>
  <si>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</si>
  <si>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</si>
  <si>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</si>
  <si>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</si>
  <si>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</si>
  <si>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</si>
  <si>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</si>
  <si>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</si>
  <si>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</si>
  <si>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</si>
  <si>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</si>
  <si>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</si>
  <si>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</si>
  <si>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</si>
  <si>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</si>
  <si>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</si>
  <si>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</si>
  <si>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</si>
  <si>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</si>
  <si>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</si>
  <si>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</si>
  <si>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</si>
  <si>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</si>
  <si>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</si>
  <si>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</si>
  <si>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</si>
  <si>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</si>
  <si>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</si>
  <si>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</si>
  <si>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</si>
  <si>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</si>
  <si>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</si>
  <si>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</si>
  <si>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</si>
  <si>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</si>
  <si>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</si>
  <si>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</si>
  <si>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</si>
  <si>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</si>
  <si>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</si>
  <si>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</si>
  <si>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</si>
  <si>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</si>
  <si>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</si>
  <si>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</si>
  <si>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</si>
  <si>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</si>
  <si>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</si>
  <si>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</si>
  <si>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</si>
  <si>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</si>
  <si>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</si>
  <si>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</si>
  <si>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</si>
  <si>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</si>
  <si>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</si>
  <si>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</si>
  <si>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</si>
  <si>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</si>
  <si>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</si>
  <si>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</si>
  <si>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</si>
  <si>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</si>
  <si>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</si>
  <si>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</si>
  <si>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</si>
  <si>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</si>
  <si>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</si>
  <si>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</si>
  <si>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</si>
  <si>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</si>
  <si>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</si>
  <si>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</si>
  <si>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</si>
  <si>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</si>
  <si>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</si>
  <si>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</si>
  <si>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</si>
  <si>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</si>
  <si>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</si>
  <si>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</si>
  <si>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</si>
  <si>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</si>
  <si>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</si>
  <si>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</si>
  <si>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</si>
  <si>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</si>
  <si>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</si>
  <si>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</si>
  <si>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</si>
  <si>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</si>
  <si>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</si>
  <si>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</si>
  <si>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</si>
  <si>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</si>
  <si>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</si>
  <si>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</si>
  <si>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</si>
  <si>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</si>
  <si>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</si>
  <si>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</si>
  <si>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</si>
  <si>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</si>
  <si>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</si>
  <si>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</si>
  <si>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</si>
  <si>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</si>
  <si>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</si>
  <si>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</si>
  <si>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</si>
  <si>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</si>
  <si>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</si>
  <si>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</si>
  <si>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</si>
  <si>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</si>
  <si>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</si>
  <si>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</si>
  <si>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</si>
  <si>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</si>
  <si>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</si>
  <si>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</si>
  <si>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</si>
  <si>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</si>
  <si>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</si>
  <si>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</si>
  <si>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</si>
  <si>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</si>
  <si>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</si>
  <si>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</si>
  <si>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</si>
  <si>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</si>
  <si>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</si>
  <si>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</si>
  <si>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</si>
  <si>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</si>
  <si>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</si>
  <si>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</si>
  <si>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</si>
  <si>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</si>
  <si>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</si>
  <si>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</si>
  <si>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</si>
  <si>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</si>
  <si>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</si>
  <si>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</si>
  <si>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</si>
  <si>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</si>
  <si>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</si>
  <si>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</si>
  <si>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</si>
  <si>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</si>
  <si>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</si>
  <si>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</si>
  <si>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</si>
  <si>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</si>
  <si>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</si>
  <si>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</si>
  <si>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</si>
  <si>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</si>
  <si>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</si>
  <si>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</si>
  <si>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</si>
  <si>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</si>
  <si>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</si>
  <si>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</si>
  <si>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</si>
  <si>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</si>
  <si>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</si>
  <si>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</si>
  <si>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</si>
  <si>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</si>
  <si>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</si>
  <si>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</si>
  <si>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</si>
  <si>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</si>
  <si>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</si>
  <si>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</si>
  <si>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</si>
  <si>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</si>
  <si>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</si>
  <si>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</si>
  <si>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</si>
  <si>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</si>
  <si>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</si>
  <si>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</si>
  <si>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</si>
  <si>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</si>
  <si>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</si>
  <si>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</si>
  <si>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</si>
  <si>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</si>
  <si>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</si>
  <si>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</si>
  <si>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</si>
  <si>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</si>
  <si>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</si>
  <si>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</si>
  <si>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</si>
  <si>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</si>
  <si>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</si>
  <si>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</si>
  <si>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</si>
  <si>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</si>
  <si>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</si>
  <si>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</si>
  <si>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</si>
  <si>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</si>
  <si>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</si>
  <si>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</si>
  <si>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</si>
  <si>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</si>
  <si>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</si>
  <si>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</si>
  <si>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</si>
  <si>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</si>
  <si>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</si>
  <si>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</si>
  <si>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</si>
  <si>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</si>
  <si>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</si>
  <si>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</si>
  <si>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</si>
  <si>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</si>
  <si>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</si>
  <si>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</si>
  <si>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</si>
  <si>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</si>
  <si>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</si>
  <si>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</si>
  <si>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</si>
  <si>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</si>
  <si>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</si>
  <si>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</si>
  <si>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</si>
  <si>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</si>
  <si>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</si>
  <si>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</si>
  <si>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</si>
  <si>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</si>
  <si>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</si>
  <si>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</si>
  <si>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</si>
  <si>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</si>
  <si>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</si>
  <si>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</si>
  <si>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</si>
  <si>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</si>
  <si>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</si>
  <si>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</si>
  <si>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</si>
  <si>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</si>
  <si>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</si>
  <si>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</si>
  <si>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</si>
  <si>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</si>
  <si>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</si>
  <si>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</si>
  <si>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</si>
  <si>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</si>
  <si>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</si>
  <si>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</si>
  <si>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</si>
  <si>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</si>
  <si>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</si>
  <si>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</si>
  <si>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</si>
  <si>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</si>
  <si>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</si>
  <si>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</si>
  <si>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</si>
  <si>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</si>
  <si>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</si>
  <si>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</si>
  <si>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</si>
  <si>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</si>
  <si>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</si>
  <si>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</si>
  <si>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</si>
  <si>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</si>
  <si>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</si>
  <si>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</si>
  <si>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</si>
  <si>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</si>
  <si>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</si>
  <si>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</si>
  <si>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</si>
  <si>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</si>
  <si>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</si>
  <si>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</si>
  <si>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</si>
  <si>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</si>
  <si>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</si>
  <si>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</si>
  <si>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</si>
  <si>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</si>
  <si>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</si>
  <si>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</si>
  <si>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</si>
  <si>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</si>
  <si>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</si>
  <si>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</si>
  <si>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</si>
  <si>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</si>
  <si>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</si>
  <si>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</si>
  <si>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</si>
  <si>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</si>
  <si>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</si>
  <si>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</si>
  <si>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</si>
  <si>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</si>
  <si>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</si>
  <si>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</si>
  <si>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</si>
  <si>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</si>
  <si>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</si>
  <si>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</si>
  <si>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</si>
  <si>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</si>
  <si>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</si>
  <si>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</si>
  <si>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</si>
  <si>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</si>
  <si>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</si>
  <si>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</si>
  <si>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</si>
  <si>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</si>
  <si>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</si>
  <si>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</si>
  <si>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</si>
  <si>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</si>
  <si>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</si>
  <si>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</si>
  <si>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</si>
  <si>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</si>
  <si>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</si>
  <si>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</si>
  <si>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</si>
  <si>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</si>
  <si>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</si>
  <si>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</si>
  <si>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</si>
  <si>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</si>
  <si>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</si>
  <si>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</si>
  <si>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</si>
  <si>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</si>
  <si>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</si>
  <si>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</si>
  <si>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</si>
  <si>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</si>
  <si>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</si>
  <si>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</si>
  <si>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</si>
  <si>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</si>
  <si>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</si>
  <si>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</si>
  <si>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</si>
  <si>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</si>
  <si>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</si>
  <si>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</si>
  <si>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</si>
  <si>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</si>
  <si>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</si>
  <si>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</si>
  <si>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</si>
  <si>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</si>
  <si>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</si>
  <si>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</si>
  <si>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</si>
  <si>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</si>
  <si>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</si>
  <si>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</si>
  <si>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</si>
  <si>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</si>
  <si>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</si>
  <si>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</si>
  <si>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</si>
  <si>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</si>
  <si>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</si>
  <si>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</si>
  <si>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</si>
  <si>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</si>
  <si>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</si>
  <si>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</si>
  <si>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</si>
  <si>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</si>
  <si>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</si>
  <si>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</si>
  <si>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</si>
  <si>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</si>
  <si>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</si>
  <si>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</si>
  <si>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</si>
  <si>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</si>
  <si>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</si>
  <si>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</si>
  <si>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</si>
  <si>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</si>
  <si>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</si>
  <si>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</si>
  <si>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</si>
  <si>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</si>
  <si>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</si>
  <si>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</si>
  <si>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</si>
  <si>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</si>
  <si>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</si>
  <si>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</si>
  <si>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</si>
  <si>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</si>
  <si>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</si>
  <si>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</si>
  <si>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</si>
  <si>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</si>
  <si>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</si>
  <si>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</si>
  <si>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</si>
  <si>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</si>
  <si>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</si>
  <si>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</si>
  <si>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</si>
  <si>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</si>
  <si>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</si>
  <si>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</si>
  <si>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</si>
  <si>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</si>
  <si>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</si>
  <si>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</si>
  <si>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</si>
  <si>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</si>
  <si>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</si>
  <si>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</si>
  <si>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</si>
  <si>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</si>
  <si>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</si>
  <si>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</si>
  <si>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</si>
  <si>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</si>
  <si>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</si>
  <si>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</si>
  <si>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</si>
  <si>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</si>
  <si>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</si>
  <si>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</si>
  <si>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</si>
  <si>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</si>
  <si>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</si>
  <si>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</si>
  <si>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</si>
  <si>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</si>
  <si>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</si>
  <si>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</si>
  <si>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</si>
  <si>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</si>
  <si>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</si>
  <si>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</si>
  <si>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</si>
  <si>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</si>
  <si>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</si>
  <si>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</si>
  <si>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</si>
  <si>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</si>
  <si>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</si>
  <si>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</si>
  <si>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</si>
  <si>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</si>
  <si>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</si>
  <si>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</si>
  <si>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</si>
  <si>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</si>
  <si>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</si>
  <si>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</si>
  <si>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</si>
  <si>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</si>
  <si>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</si>
  <si>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</si>
  <si>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</si>
  <si>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</si>
  <si>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</si>
  <si>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</si>
  <si>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</si>
  <si>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</si>
  <si>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</si>
  <si>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</si>
  <si>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</si>
  <si>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</si>
  <si>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</si>
  <si>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</si>
  <si>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</si>
  <si>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</si>
  <si>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</si>
  <si>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</si>
  <si>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</si>
  <si>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</si>
  <si>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</si>
  <si>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</si>
  <si>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</si>
  <si>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</si>
  <si>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</si>
  <si>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</si>
  <si>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</si>
  <si>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</si>
  <si>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</si>
  <si>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</si>
  <si>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</si>
  <si>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</si>
  <si>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</si>
  <si>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</si>
  <si>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</si>
  <si>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</si>
  <si>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</si>
  <si>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</si>
  <si>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</si>
  <si>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</si>
  <si>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</si>
  <si>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</si>
  <si>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</si>
  <si>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</si>
  <si>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</si>
  <si>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</si>
  <si>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</si>
  <si>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</si>
  <si>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</si>
  <si>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</si>
  <si>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</si>
  <si>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</si>
  <si>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</si>
  <si>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</si>
  <si>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</si>
  <si>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</si>
  <si>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</si>
  <si>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</si>
  <si>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</si>
  <si>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</si>
  <si>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</si>
  <si>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</si>
  <si>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</si>
  <si>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</si>
  <si>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</si>
  <si>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</si>
  <si>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</si>
  <si>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</si>
  <si>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</si>
  <si>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</si>
  <si>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</si>
  <si>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</si>
  <si>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</si>
  <si>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</si>
  <si>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</si>
  <si>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</si>
  <si>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</si>
  <si>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</si>
  <si>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</si>
  <si>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</si>
  <si>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</si>
  <si>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</si>
  <si>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</si>
  <si>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</si>
  <si>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</si>
  <si>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</si>
  <si>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</si>
  <si>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</si>
  <si>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</si>
  <si>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</si>
  <si>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</si>
  <si>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</si>
  <si>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</si>
  <si>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</si>
  <si>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</si>
  <si>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</si>
  <si>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</si>
  <si>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</si>
  <si>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</si>
  <si>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</si>
  <si>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</si>
  <si>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</si>
  <si>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</si>
  <si>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</si>
  <si>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</si>
  <si>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</si>
  <si>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</si>
  <si>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</si>
  <si>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</si>
  <si>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</si>
  <si>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</si>
  <si>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</si>
  <si>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</si>
  <si>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</si>
  <si>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</si>
  <si>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</si>
  <si>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</si>
  <si>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</si>
  <si>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</si>
  <si>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</si>
  <si>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</si>
  <si>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</si>
  <si>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</si>
  <si>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</si>
  <si>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</si>
  <si>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</si>
  <si>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</si>
  <si>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</si>
  <si>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</si>
  <si>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</si>
  <si>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</si>
  <si>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</si>
  <si>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</si>
  <si>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</si>
  <si>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</si>
  <si>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</si>
  <si>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</si>
  <si>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</si>
  <si>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</si>
  <si>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</si>
  <si>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</si>
  <si>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</si>
  <si>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</si>
  <si>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</si>
  <si>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</si>
  <si>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</si>
  <si>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</si>
  <si>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</si>
  <si>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</si>
  <si>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</si>
  <si>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</si>
  <si>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</si>
  <si>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</si>
  <si>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</si>
  <si>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</si>
  <si>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</si>
  <si>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</si>
  <si>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</si>
  <si>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</si>
  <si>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</si>
  <si>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</si>
  <si>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</si>
  <si>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</si>
  <si>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</si>
  <si>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</si>
  <si>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</si>
  <si>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</si>
  <si>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</si>
  <si>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</si>
  <si>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</si>
  <si>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</si>
  <si>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</si>
  <si>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</si>
  <si>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</si>
  <si>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</si>
  <si>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</si>
  <si>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</si>
  <si>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</si>
  <si>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</si>
  <si>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</si>
  <si>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</si>
  <si>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</si>
  <si>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</si>
  <si>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</si>
  <si>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</si>
  <si>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</si>
  <si>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</si>
  <si>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</si>
  <si>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</si>
  <si>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</si>
  <si>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</si>
  <si>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</si>
  <si>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</si>
  <si>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</si>
  <si>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</si>
  <si>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</si>
  <si>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</si>
  <si>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</si>
  <si>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</si>
  <si>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</si>
  <si>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</si>
  <si>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</si>
  <si>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</si>
  <si>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</si>
  <si>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</si>
  <si>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</si>
  <si>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</si>
  <si>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</si>
  <si>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</si>
  <si>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</si>
  <si>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</si>
  <si>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</si>
  <si>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</si>
  <si>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</si>
  <si>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</si>
  <si>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</si>
  <si>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</si>
  <si>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</si>
  <si>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</si>
  <si>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</si>
  <si>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</si>
  <si>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</si>
  <si>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</si>
  <si>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</si>
  <si>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</si>
  <si>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</si>
  <si>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</si>
  <si>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</si>
  <si>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</si>
  <si>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</si>
  <si>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</si>
  <si>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</si>
  <si>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</si>
  <si>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</si>
  <si>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</si>
  <si>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</si>
  <si>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</si>
  <si>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</si>
  <si>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</si>
  <si>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</si>
  <si>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</si>
  <si>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</si>
  <si>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</si>
  <si>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</si>
  <si>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</si>
  <si>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</si>
  <si>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</si>
  <si>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</si>
  <si>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</si>
  <si>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</si>
  <si>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</si>
  <si>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</si>
  <si>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</si>
  <si>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</si>
  <si>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</si>
  <si>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</si>
  <si>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</si>
  <si>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</si>
  <si>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</si>
  <si>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</si>
  <si>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</si>
  <si>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</si>
  <si>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</si>
  <si>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</si>
  <si>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</si>
  <si>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</si>
  <si>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</si>
  <si>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</si>
  <si>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</si>
  <si>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</si>
  <si>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</si>
  <si>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</si>
  <si>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</si>
  <si>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</si>
  <si>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</si>
  <si>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</si>
  <si>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</si>
  <si>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</si>
  <si>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</si>
  <si>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</si>
  <si>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</si>
  <si>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</si>
  <si>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</si>
  <si>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</si>
  <si>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</si>
  <si>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</si>
  <si>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</si>
  <si>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</si>
  <si>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</si>
  <si>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</si>
  <si>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</si>
  <si>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</si>
  <si>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</si>
  <si>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</si>
  <si>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</si>
  <si>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</si>
  <si>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</si>
  <si>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</si>
  <si>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</si>
  <si>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</si>
  <si>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</si>
  <si>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</si>
  <si>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</si>
  <si>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</si>
  <si>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</si>
  <si>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</si>
  <si>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</si>
  <si>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</si>
  <si>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</si>
  <si>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</si>
  <si>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</si>
  <si>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</si>
  <si>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</si>
  <si>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</si>
  <si>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</si>
  <si>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</si>
  <si>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</si>
  <si>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</si>
  <si>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</si>
  <si>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</si>
  <si>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</si>
  <si>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</si>
  <si>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</si>
  <si>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</si>
  <si>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</si>
  <si>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</si>
  <si>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</si>
  <si>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</si>
  <si>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</si>
  <si>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</si>
  <si>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</si>
  <si>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</si>
  <si>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</si>
  <si>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</si>
  <si>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</si>
  <si>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</si>
  <si>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</si>
  <si>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</si>
  <si>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</si>
  <si>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</si>
  <si>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</si>
  <si>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</si>
  <si>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</si>
  <si>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</si>
  <si>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</si>
  <si>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</si>
  <si>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</si>
  <si>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</si>
  <si>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</si>
  <si>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</si>
  <si>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</si>
  <si>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</si>
  <si>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</si>
  <si>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</si>
  <si>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</si>
  <si>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</si>
  <si>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</si>
  <si>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</si>
  <si>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</si>
  <si>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</si>
  <si>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</si>
  <si>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</si>
  <si>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</si>
  <si>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</si>
  <si>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</si>
  <si>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</si>
  <si>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</si>
  <si>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</si>
  <si>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</si>
  <si>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</si>
  <si>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</si>
  <si>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</si>
  <si>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</si>
  <si>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</si>
  <si>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</si>
  <si>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</si>
  <si>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</si>
  <si>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</si>
  <si>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</si>
  <si>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</si>
  <si>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</si>
  <si>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</si>
  <si>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</si>
  <si>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</si>
  <si>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</si>
  <si>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</si>
  <si>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</si>
  <si>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</si>
  <si>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</si>
  <si>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</si>
  <si>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</si>
  <si>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</si>
  <si>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</si>
  <si>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</si>
  <si>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</si>
  <si>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</si>
  <si>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</si>
  <si>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</si>
  <si>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</si>
  <si>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</si>
  <si>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</si>
  <si>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</si>
  <si>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</si>
  <si>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</si>
  <si>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</si>
  <si>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</si>
  <si>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</si>
  <si>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</si>
  <si>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</si>
  <si>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</si>
  <si>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</si>
  <si>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</si>
  <si>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</si>
  <si>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</si>
  <si>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</si>
  <si>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</si>
  <si>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</si>
  <si>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</si>
  <si>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</si>
  <si>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</si>
  <si>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</si>
  <si>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</si>
  <si>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</si>
  <si>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</si>
  <si>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</si>
  <si>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</si>
  <si>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</si>
  <si>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</si>
  <si>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</si>
  <si>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</si>
  <si>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</si>
  <si>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</si>
  <si>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</si>
  <si>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</si>
  <si>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</si>
  <si>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</si>
  <si>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</si>
  <si>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</si>
  <si>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</si>
  <si>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</si>
  <si>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</si>
  <si>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</si>
  <si>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</si>
  <si>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</si>
  <si>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</si>
  <si>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</si>
  <si>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</si>
  <si>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</si>
  <si>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</si>
  <si>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</si>
  <si>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</si>
  <si>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</si>
  <si>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</si>
  <si>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</si>
  <si>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</si>
  <si>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</si>
  <si>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</si>
  <si>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</si>
  <si>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</si>
  <si>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</si>
  <si>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</si>
  <si>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</si>
  <si>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</si>
  <si>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</si>
  <si>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</si>
  <si>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</si>
  <si>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</si>
  <si>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</si>
  <si>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</si>
  <si>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</si>
  <si>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</si>
  <si>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</si>
  <si>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</si>
  <si>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</si>
  <si>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</si>
  <si>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</si>
  <si>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</si>
  <si>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</si>
  <si>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</si>
  <si>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</si>
  <si>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</si>
  <si>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</si>
  <si>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</si>
  <si>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</si>
  <si>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</si>
  <si>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</si>
  <si>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</si>
  <si>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</si>
  <si>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</si>
  <si>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</si>
  <si>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</si>
  <si>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</si>
  <si>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</si>
  <si>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</si>
  <si>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</si>
  <si>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</si>
  <si>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</si>
  <si>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</si>
  <si>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</si>
  <si>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</si>
  <si>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</si>
  <si>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</si>
  <si>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</si>
  <si>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</si>
  <si>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</si>
  <si>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</si>
  <si>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</si>
  <si>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</si>
  <si>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</si>
  <si>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</si>
  <si>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</si>
  <si>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</si>
  <si>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</si>
  <si>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</si>
  <si>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</si>
  <si>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</si>
  <si>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</si>
  <si>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</si>
  <si>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</si>
  <si>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</si>
  <si>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</si>
  <si>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</si>
  <si>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</si>
  <si>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</si>
  <si>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</si>
  <si>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</si>
  <si>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</si>
  <si>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</si>
  <si>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</si>
  <si>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</si>
  <si>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</si>
  <si>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</si>
  <si>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</si>
  <si>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</si>
  <si>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</si>
  <si>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</si>
  <si>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</si>
  <si>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</si>
  <si>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</si>
  <si>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</si>
  <si>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</si>
  <si>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</si>
  <si>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</si>
  <si>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</si>
  <si>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</si>
  <si>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</si>
  <si>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</si>
  <si>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</si>
  <si>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</si>
  <si>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</si>
  <si>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</si>
  <si>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</si>
  <si>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</si>
  <si>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</si>
  <si>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</si>
  <si>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</si>
  <si>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</si>
  <si>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</si>
  <si>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</si>
  <si>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</si>
  <si>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</si>
  <si>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</si>
  <si>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</si>
  <si>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</si>
  <si>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</si>
  <si>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</si>
  <si>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</si>
  <si>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</si>
  <si>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</si>
  <si>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</si>
  <si>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</si>
  <si>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</si>
  <si>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</si>
  <si>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</si>
  <si>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</si>
  <si>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</si>
  <si>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</si>
  <si>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</si>
  <si>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</si>
  <si>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</si>
  <si>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</si>
  <si>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</si>
  <si>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</si>
  <si>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</si>
  <si>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</si>
  <si>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</si>
  <si>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</si>
  <si>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</si>
  <si>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</si>
  <si>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</si>
  <si>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</si>
  <si>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</si>
  <si>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</si>
  <si>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</si>
  <si>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</si>
  <si>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</si>
  <si>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</si>
  <si>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</si>
  <si>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</si>
  <si>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</si>
  <si>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</si>
  <si>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</si>
  <si>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</si>
  <si>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</si>
  <si>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</si>
  <si>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</si>
  <si>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</si>
  <si>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</si>
  <si>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</si>
  <si>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</si>
  <si>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</si>
  <si>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</si>
  <si>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</si>
  <si>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</si>
  <si>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</si>
  <si>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</si>
  <si>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</si>
  <si>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</si>
  <si>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</si>
  <si>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</si>
  <si>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</si>
  <si>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</si>
  <si>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</si>
  <si>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</si>
  <si>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</si>
  <si>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</si>
  <si>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</si>
  <si>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</si>
  <si>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</si>
  <si>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</si>
  <si>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</si>
  <si>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</si>
  <si>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</si>
  <si>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</si>
  <si>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</si>
  <si>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</si>
  <si>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</si>
  <si>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</si>
  <si>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</si>
  <si>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</si>
  <si>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</si>
  <si>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</si>
  <si>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</si>
  <si>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</si>
  <si>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</si>
  <si>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</si>
  <si>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</si>
  <si>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</si>
  <si>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</si>
  <si>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</si>
  <si>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</si>
  <si>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</si>
  <si>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</si>
  <si>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</si>
  <si>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</si>
  <si>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</si>
  <si>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</si>
  <si>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</si>
  <si>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</si>
  <si>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</si>
  <si>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</si>
  <si>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</si>
  <si>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</si>
  <si>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</si>
  <si>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</si>
  <si>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</si>
  <si>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</si>
  <si>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</si>
  <si>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</si>
  <si>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</si>
  <si>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</si>
  <si>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</si>
  <si>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</si>
  <si>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</si>
  <si>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</si>
  <si>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</si>
  <si>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</si>
  <si>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</si>
  <si>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</si>
  <si>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</si>
  <si>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</si>
  <si>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</si>
  <si>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</si>
  <si>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</si>
  <si>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</si>
  <si>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</si>
  <si>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</si>
  <si>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</si>
  <si>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</si>
  <si>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</si>
  <si>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</si>
  <si>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</si>
  <si>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</si>
  <si>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</si>
  <si>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</si>
  <si>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</si>
  <si>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</si>
  <si>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</si>
  <si>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</si>
  <si>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</si>
  <si>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</si>
  <si>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</si>
  <si>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</si>
  <si>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</si>
  <si>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</si>
  <si>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</si>
  <si>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</si>
  <si>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</si>
  <si>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</si>
  <si>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</si>
  <si>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</si>
  <si>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</si>
  <si>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</si>
  <si>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</si>
  <si>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</si>
  <si>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</si>
  <si>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</si>
  <si>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</si>
  <si>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</si>
  <si>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</si>
  <si>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</si>
  <si>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</si>
  <si>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</si>
  <si>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</si>
  <si>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</si>
  <si>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</si>
  <si>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</si>
  <si>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</si>
  <si>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</si>
  <si>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</si>
  <si>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</si>
  <si>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</si>
  <si>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</si>
  <si>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</si>
  <si>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</si>
  <si>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</si>
  <si>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</si>
  <si>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</si>
  <si>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</si>
  <si>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</si>
  <si>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</si>
  <si>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</si>
  <si>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</si>
  <si>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</si>
  <si>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</si>
  <si>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</si>
  <si>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</si>
  <si>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</si>
  <si>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</si>
  <si>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</si>
  <si>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</si>
  <si>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</si>
  <si>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</si>
  <si>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</si>
  <si>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</si>
  <si>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</si>
  <si>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</si>
  <si>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</si>
  <si>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</si>
  <si>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</si>
  <si>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</si>
  <si>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</si>
  <si>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</si>
  <si>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</si>
  <si>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</si>
  <si>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</si>
  <si>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</si>
  <si>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</si>
  <si>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</si>
  <si>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</si>
  <si>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</si>
  <si>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</si>
  <si>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</si>
  <si>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</si>
  <si>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</si>
  <si>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</si>
  <si>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</si>
  <si>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</si>
  <si>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</si>
  <si>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</si>
  <si>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</si>
  <si>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</si>
  <si>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</si>
  <si>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</si>
  <si>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</si>
  <si>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</si>
  <si>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</si>
  <si>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</si>
  <si>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</si>
  <si>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</si>
  <si>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</si>
  <si>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</si>
  <si>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</si>
  <si>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</si>
  <si>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</si>
  <si>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</si>
  <si>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</si>
  <si>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</si>
  <si>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</si>
  <si>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</si>
  <si>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</si>
  <si>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</si>
  <si>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</si>
  <si>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</si>
  <si>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</si>
  <si>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</si>
  <si>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</si>
  <si>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</si>
  <si>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</si>
  <si>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</si>
  <si>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</si>
  <si>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</si>
  <si>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</si>
  <si>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</si>
  <si>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</si>
  <si>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</si>
  <si>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</si>
  <si>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</si>
  <si>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</si>
  <si>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</si>
  <si>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</si>
  <si>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</si>
  <si>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</si>
  <si>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</si>
  <si>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</si>
  <si>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</si>
  <si>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</si>
  <si>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</si>
  <si>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</si>
  <si>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</si>
  <si>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</si>
  <si>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</si>
  <si>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</si>
  <si>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</si>
  <si>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</si>
  <si>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</si>
  <si>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</si>
  <si>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</si>
  <si>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</si>
  <si>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</si>
  <si>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</si>
  <si>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</si>
  <si>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</si>
  <si>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</si>
  <si>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</si>
  <si>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</si>
  <si>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</si>
  <si>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</si>
  <si>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</si>
  <si>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</si>
  <si>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</si>
  <si>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</si>
  <si>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</si>
  <si>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</si>
  <si>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</si>
  <si>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</si>
  <si>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</si>
  <si>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</si>
  <si>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</si>
  <si>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</si>
  <si>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</si>
  <si>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</si>
  <si>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</si>
  <si>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</si>
  <si>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</si>
  <si>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</si>
  <si>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</si>
  <si>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</si>
  <si>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</si>
  <si>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</si>
  <si>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</si>
  <si>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</si>
  <si>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</si>
  <si>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</si>
  <si>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</si>
  <si>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</si>
  <si>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</si>
  <si>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</si>
  <si>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</si>
  <si>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</si>
  <si>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</si>
  <si>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</si>
  <si>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</si>
  <si>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</si>
  <si>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</si>
  <si>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</si>
  <si>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</si>
  <si>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</si>
  <si>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</si>
  <si>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</si>
  <si>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</si>
  <si>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</si>
  <si>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</si>
  <si>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</si>
  <si>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</si>
  <si>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</si>
  <si>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</si>
  <si>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</si>
  <si>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</si>
  <si>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</si>
  <si>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</si>
  <si>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</si>
  <si>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</si>
  <si>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</si>
  <si>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</si>
  <si>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</si>
  <si>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</si>
  <si>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</si>
  <si>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</si>
  <si>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</si>
  <si>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</si>
  <si>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</si>
  <si>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</si>
  <si>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</si>
  <si>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</si>
  <si>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</si>
  <si>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</si>
  <si>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</si>
  <si>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</si>
  <si>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</si>
  <si>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</si>
  <si>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</si>
  <si>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</si>
  <si>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</si>
  <si>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</si>
  <si>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</si>
  <si>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</si>
  <si>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</si>
  <si>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</si>
  <si>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</si>
  <si>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</si>
  <si>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</si>
  <si>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</si>
  <si>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</si>
  <si>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</si>
  <si>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</si>
  <si>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</si>
  <si>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</si>
  <si>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</si>
  <si>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</si>
  <si>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</si>
  <si>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</si>
  <si>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</si>
  <si>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</si>
  <si>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</si>
  <si>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</si>
  <si>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</si>
  <si>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</si>
  <si>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</si>
  <si>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</si>
  <si>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</si>
  <si>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</si>
  <si>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</si>
  <si>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</si>
  <si>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</si>
  <si>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</si>
  <si>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</si>
  <si>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</si>
  <si>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</si>
  <si>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</si>
  <si>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</si>
  <si>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</si>
  <si>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</si>
  <si>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</si>
  <si>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</si>
  <si>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</si>
  <si>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</si>
  <si>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</si>
  <si>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</si>
  <si>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</si>
  <si>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</si>
  <si>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</si>
  <si>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</si>
  <si>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</si>
  <si>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</si>
  <si>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</si>
  <si>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</si>
  <si>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</si>
  <si>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</si>
  <si>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</si>
  <si>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</si>
  <si>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</si>
  <si>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</si>
  <si>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</si>
  <si>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</si>
  <si>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</si>
  <si>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</si>
  <si>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</si>
  <si>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</si>
  <si>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</si>
  <si>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</si>
  <si>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</si>
  <si>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</si>
  <si>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</si>
  <si>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</si>
  <si>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</si>
  <si>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</si>
  <si>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</si>
  <si>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</si>
  <si>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</si>
  <si>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</si>
  <si>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</si>
  <si>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</si>
  <si>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</si>
  <si>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</si>
  <si>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</si>
  <si>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</si>
  <si>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</si>
  <si>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</si>
  <si>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</si>
  <si>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</si>
  <si>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</si>
  <si>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</si>
  <si>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</si>
  <si>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</si>
  <si>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</si>
  <si>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</si>
  <si>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</si>
  <si>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</si>
  <si>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</si>
  <si>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</si>
  <si>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</si>
  <si>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</si>
  <si>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</si>
  <si>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</si>
  <si>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</si>
  <si>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</si>
  <si>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</si>
  <si>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</si>
  <si>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</si>
  <si>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</si>
  <si>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</si>
  <si>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</si>
  <si>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</si>
  <si>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</si>
  <si>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</si>
  <si>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</si>
  <si>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</si>
  <si>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</si>
  <si>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</si>
  <si>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</si>
  <si>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</si>
  <si>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</si>
  <si>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</si>
  <si>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</si>
  <si>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</si>
  <si>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</si>
  <si>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</si>
  <si>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</si>
  <si>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</si>
  <si>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</si>
  <si>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</si>
  <si>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</si>
  <si>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</si>
  <si>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</si>
  <si>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</si>
  <si>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</si>
  <si>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</si>
  <si>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</si>
  <si>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</si>
  <si>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</si>
  <si>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</si>
  <si>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</si>
  <si>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</si>
  <si>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</si>
  <si>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</si>
  <si>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</si>
  <si>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</si>
  <si>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</si>
  <si>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</si>
  <si>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</si>
  <si>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</si>
  <si>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</si>
  <si>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</si>
  <si>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</si>
  <si>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</si>
  <si>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</si>
  <si>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</si>
  <si>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</si>
  <si>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</si>
  <si>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</si>
  <si>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</si>
  <si>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</si>
  <si>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</si>
  <si>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</si>
  <si>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</si>
  <si>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</si>
  <si>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</si>
  <si>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</si>
  <si>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</si>
  <si>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</si>
  <si>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</si>
  <si>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</si>
  <si>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</si>
  <si>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</si>
  <si>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</si>
  <si>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</si>
  <si>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</si>
  <si>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</si>
  <si>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</si>
  <si>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</si>
  <si>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</si>
  <si>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</si>
  <si>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</si>
  <si>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</si>
  <si>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</si>
  <si>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</si>
  <si>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</si>
  <si>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</si>
  <si>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</si>
  <si>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</si>
  <si>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</si>
  <si>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</si>
  <si>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</si>
  <si>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</si>
  <si>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</si>
  <si>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</si>
  <si>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</si>
  <si>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</si>
  <si>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</si>
  <si>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</si>
  <si>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</si>
  <si>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</si>
  <si>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</si>
  <si>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</si>
  <si>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</si>
  <si>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</si>
  <si>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</si>
  <si>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</si>
  <si>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</si>
  <si>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</si>
  <si>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</si>
  <si>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</si>
  <si>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</si>
  <si>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</si>
  <si>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</si>
  <si>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</si>
  <si>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</si>
  <si>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</si>
  <si>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</si>
  <si>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</si>
  <si>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</si>
  <si>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</si>
  <si>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</si>
  <si>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</si>
  <si>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</si>
  <si>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</si>
  <si>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</si>
  <si>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</si>
  <si>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</si>
  <si>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</si>
  <si>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</si>
  <si>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</si>
  <si>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</si>
  <si>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</si>
  <si>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</si>
  <si>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</si>
  <si>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</si>
  <si>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</si>
  <si>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</si>
  <si>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</si>
  <si>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</si>
  <si>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</si>
  <si>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</si>
  <si>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</si>
  <si>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</si>
  <si>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</si>
  <si>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</si>
  <si>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</si>
  <si>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</si>
  <si>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</si>
  <si>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</si>
  <si>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</si>
  <si>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</si>
  <si>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</si>
  <si>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</si>
  <si>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</si>
  <si>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</si>
  <si>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</si>
  <si>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</si>
  <si>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</si>
  <si>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</si>
  <si>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</si>
  <si>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</si>
  <si>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</si>
  <si>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</si>
  <si>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</si>
  <si>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</si>
  <si>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</si>
  <si>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</si>
  <si>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</si>
  <si>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</si>
  <si>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</si>
  <si>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</si>
  <si>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</si>
  <si>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</si>
  <si>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</si>
  <si>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</si>
  <si>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</si>
  <si>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</si>
  <si>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</si>
  <si>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</si>
  <si>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</si>
  <si>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</si>
  <si>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</si>
  <si>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</si>
  <si>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</si>
  <si>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</si>
  <si>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</si>
  <si>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</si>
  <si>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</si>
  <si>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</si>
  <si>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</si>
  <si>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</si>
  <si>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</si>
  <si>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</si>
  <si>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</si>
  <si>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</si>
  <si>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</si>
  <si>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</si>
  <si>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</si>
  <si>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</si>
  <si>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</si>
  <si>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</si>
  <si>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</si>
  <si>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</si>
  <si>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</si>
  <si>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</si>
  <si>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</si>
  <si>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</si>
  <si>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</si>
  <si>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</si>
  <si>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</si>
  <si>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</si>
  <si>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</si>
  <si>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</si>
  <si>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</si>
  <si>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</si>
  <si>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</si>
  <si>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</si>
  <si>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</si>
  <si>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</si>
  <si>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</si>
  <si>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</si>
  <si>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</si>
  <si>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</si>
  <si>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</si>
  <si>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</si>
  <si>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</si>
  <si>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</si>
  <si>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</si>
  <si>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</si>
  <si>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</si>
  <si>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</si>
  <si>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</si>
  <si>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</si>
  <si>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</si>
  <si>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</si>
  <si>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</si>
  <si>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</si>
  <si>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</si>
  <si>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</si>
  <si>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</si>
  <si>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</si>
  <si>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</si>
  <si>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</si>
  <si>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</si>
  <si>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</si>
  <si>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</si>
  <si>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</si>
  <si>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</si>
  <si>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</si>
  <si>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</si>
  <si>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</si>
  <si>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</si>
  <si>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</si>
  <si>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</si>
  <si>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</si>
  <si>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</si>
  <si>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</si>
  <si>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</si>
  <si>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</si>
  <si>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</si>
  <si>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</si>
  <si>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</si>
  <si>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</si>
  <si>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</si>
  <si>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</si>
  <si>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</si>
  <si>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</si>
  <si>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</si>
  <si>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</si>
  <si>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</si>
  <si>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</si>
  <si>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</si>
  <si>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</si>
  <si>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</si>
  <si>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</si>
  <si>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</si>
  <si>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</si>
  <si>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</si>
  <si>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</si>
  <si>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</si>
  <si>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</si>
  <si>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</si>
  <si>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</si>
  <si>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</si>
  <si>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</si>
  <si>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</si>
  <si>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</si>
  <si>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</si>
  <si>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</si>
  <si>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</si>
  <si>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</si>
  <si>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</si>
  <si>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</si>
  <si>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</si>
  <si>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</si>
  <si>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</si>
  <si>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</si>
  <si>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</si>
  <si>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</si>
  <si>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</si>
  <si>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</si>
  <si>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</si>
  <si>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</si>
  <si>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</si>
  <si>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</si>
  <si>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</si>
  <si>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</si>
  <si>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</si>
  <si>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</si>
  <si>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</si>
  <si>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</si>
  <si>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</si>
  <si>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</si>
  <si>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</si>
  <si>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</si>
  <si>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</si>
  <si>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</si>
  <si>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</si>
  <si>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</si>
  <si>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</si>
  <si>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</si>
  <si>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</si>
  <si>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</si>
  <si>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</si>
  <si>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</si>
  <si>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</si>
  <si>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</si>
  <si>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</si>
  <si>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</si>
  <si>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</si>
  <si>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</si>
  <si>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</si>
  <si>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</si>
  <si>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</si>
  <si>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</si>
  <si>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</si>
  <si>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</si>
  <si>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</si>
  <si>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</si>
  <si>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</si>
  <si>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</si>
  <si>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</si>
  <si>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</si>
  <si>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</si>
  <si>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</si>
  <si>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</si>
  <si>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</si>
  <si>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</si>
  <si>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</si>
  <si>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</si>
  <si>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</si>
  <si>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</si>
  <si>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</si>
  <si>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</si>
  <si>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</si>
  <si>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</si>
  <si>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</si>
  <si>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</si>
  <si>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</si>
  <si>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</si>
  <si>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</si>
  <si>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</si>
  <si>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</si>
  <si>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</si>
  <si>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</si>
  <si>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</si>
  <si>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</si>
  <si>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</si>
  <si>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</si>
  <si>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</si>
  <si>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</si>
  <si>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</si>
  <si>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</si>
  <si>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</si>
  <si>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</si>
  <si>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</si>
  <si>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</si>
  <si>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</si>
  <si>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</si>
  <si>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</si>
  <si>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</si>
  <si>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</si>
  <si>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</si>
  <si>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</si>
  <si>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</si>
  <si>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</si>
  <si>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</si>
  <si>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</si>
  <si>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</si>
  <si>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</si>
  <si>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</si>
  <si>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</si>
  <si>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</si>
  <si>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</si>
  <si>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</si>
  <si>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</si>
  <si>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</si>
  <si>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</si>
  <si>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</si>
  <si>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</si>
  <si>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</si>
  <si>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</si>
  <si>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</si>
  <si>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</si>
  <si>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</si>
  <si>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</si>
  <si>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</si>
  <si>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</si>
  <si>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</si>
  <si>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</si>
  <si>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</si>
  <si>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</si>
  <si>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</si>
  <si>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</si>
  <si>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</si>
  <si>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</si>
  <si>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</si>
  <si>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</si>
  <si>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</si>
  <si>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</si>
  <si>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</si>
  <si>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</si>
  <si>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</si>
  <si>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</si>
  <si>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</si>
  <si>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</si>
  <si>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</si>
  <si>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</si>
  <si>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</si>
  <si>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</si>
  <si>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</si>
  <si>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</si>
  <si>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</si>
  <si>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</si>
  <si>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</si>
  <si>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</si>
  <si>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</si>
  <si>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</si>
  <si>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</si>
  <si>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</si>
  <si>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</si>
  <si>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</si>
  <si>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</si>
  <si>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</si>
  <si>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</si>
  <si>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</si>
  <si>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</si>
  <si>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</si>
  <si>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</si>
  <si>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</si>
  <si>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</si>
  <si>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</si>
  <si>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</si>
  <si>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</si>
  <si>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</si>
  <si>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</si>
  <si>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</si>
  <si>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</si>
  <si>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</si>
  <si>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</si>
  <si>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</si>
  <si>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</si>
  <si>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</si>
  <si>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</si>
  <si>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</si>
  <si>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</si>
  <si>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</si>
  <si>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</si>
  <si>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</si>
  <si>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</si>
  <si>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</si>
  <si>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</si>
  <si>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</si>
  <si>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</si>
  <si>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</si>
  <si>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</si>
  <si>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</si>
  <si>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</si>
  <si>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</si>
  <si>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</si>
  <si>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</si>
  <si>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</si>
  <si>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</si>
  <si>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</si>
  <si>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</si>
  <si>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</si>
  <si>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</si>
  <si>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</si>
  <si>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</si>
  <si>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</si>
  <si>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</si>
  <si>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</si>
  <si>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</si>
  <si>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</si>
  <si>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</si>
  <si>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</si>
  <si>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</si>
  <si>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</si>
  <si>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</si>
  <si>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</si>
  <si>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</si>
  <si>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</si>
  <si>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</si>
  <si>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</si>
  <si>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</si>
  <si>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</si>
  <si>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</si>
  <si>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</si>
  <si>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</si>
  <si>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</si>
  <si>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</si>
  <si>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</si>
  <si>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</si>
  <si>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</si>
  <si>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</si>
  <si>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</si>
  <si>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</si>
  <si>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</si>
  <si>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</si>
  <si>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</si>
  <si>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</si>
  <si>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</si>
  <si>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</si>
  <si>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</si>
  <si>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</si>
  <si>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</si>
  <si>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</si>
  <si>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</si>
  <si>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</si>
  <si>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</si>
  <si>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</si>
  <si>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</si>
  <si>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</si>
  <si>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</si>
  <si>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</si>
  <si>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</si>
  <si>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</si>
  <si>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</si>
  <si>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</si>
  <si>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</si>
  <si>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</si>
  <si>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</si>
  <si>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</si>
  <si>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</si>
  <si>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</si>
  <si>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</si>
  <si>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</si>
  <si>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</si>
  <si>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</si>
  <si>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</si>
  <si>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</si>
  <si>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</si>
  <si>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</si>
  <si>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</si>
  <si>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</si>
  <si>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</si>
  <si>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</si>
  <si>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</si>
  <si>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</si>
  <si>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</si>
  <si>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</si>
  <si>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</si>
  <si>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</si>
  <si>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</si>
  <si>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</si>
  <si>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</si>
  <si>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</si>
  <si>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</si>
  <si>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</si>
  <si>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</si>
  <si>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</si>
  <si>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</si>
  <si>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</si>
  <si>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</si>
  <si>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</si>
  <si>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</si>
  <si>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</si>
  <si>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</si>
  <si>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</si>
  <si>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</si>
  <si>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</si>
  <si>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</si>
  <si>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</si>
  <si>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</si>
  <si>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</si>
  <si>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</si>
  <si>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</si>
  <si>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</si>
  <si>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</si>
  <si>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</si>
  <si>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</si>
  <si>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</si>
  <si>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</si>
  <si>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</si>
  <si>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</si>
  <si>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</si>
  <si>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</si>
  <si>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</si>
  <si>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</si>
  <si>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</si>
  <si>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</si>
  <si>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</si>
  <si>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</si>
  <si>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</si>
  <si>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</si>
  <si>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</si>
  <si>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</si>
  <si>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</si>
  <si>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</si>
  <si>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</si>
  <si>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</si>
  <si>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</si>
  <si>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</si>
  <si>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</si>
  <si>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</si>
  <si>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</si>
  <si>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</si>
  <si>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</si>
  <si>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</si>
  <si>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</si>
  <si>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</si>
  <si>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</si>
  <si>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</si>
  <si>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</si>
  <si>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</si>
  <si>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</si>
  <si>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</si>
  <si>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</si>
  <si>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</si>
  <si>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</si>
  <si>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</si>
  <si>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</si>
  <si>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</si>
  <si>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</si>
  <si>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</si>
  <si>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</si>
  <si>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</si>
  <si>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</si>
  <si>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</si>
  <si>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</si>
  <si>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</si>
  <si>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</si>
  <si>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</si>
  <si>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</si>
  <si>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</si>
  <si>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</si>
  <si>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</si>
  <si>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</si>
  <si>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</si>
  <si>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</si>
  <si>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</si>
  <si>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</si>
  <si>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</si>
  <si>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</si>
  <si>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</si>
  <si>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</si>
  <si>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</si>
  <si>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</si>
  <si>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</si>
  <si>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</si>
  <si>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</si>
  <si>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</si>
  <si>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</si>
  <si>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</si>
  <si>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</si>
  <si>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</si>
  <si>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</si>
  <si>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</si>
  <si>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</si>
  <si>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</si>
  <si>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</si>
  <si>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</si>
  <si>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</si>
  <si>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</si>
  <si>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</si>
  <si>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</si>
  <si>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</si>
  <si>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</si>
  <si>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</si>
  <si>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</si>
  <si>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</si>
  <si>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</si>
  <si>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</si>
  <si>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</si>
  <si>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</si>
  <si>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</si>
  <si>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</si>
  <si>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</si>
  <si>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</si>
  <si>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</si>
  <si>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</si>
  <si>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</si>
  <si>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</si>
  <si>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</si>
  <si>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</si>
  <si>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</si>
  <si>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</si>
  <si>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</si>
  <si>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</si>
  <si>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</si>
  <si>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</si>
  <si>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</si>
  <si>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</si>
  <si>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</si>
  <si>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</si>
  <si>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</si>
  <si>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</si>
  <si>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</si>
  <si>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</si>
  <si>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</si>
  <si>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</si>
  <si>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</si>
  <si>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</si>
  <si>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</si>
  <si>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</si>
  <si>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</si>
  <si>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</si>
  <si>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</si>
  <si>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</si>
  <si>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</si>
  <si>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</si>
  <si>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</si>
  <si>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</si>
  <si>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</si>
  <si>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</si>
  <si>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</si>
  <si>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</si>
  <si>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</si>
  <si>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</si>
  <si>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</si>
  <si>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</si>
  <si>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</si>
  <si>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</si>
  <si>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</si>
  <si>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</si>
  <si>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</si>
  <si>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</si>
  <si>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</si>
  <si>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</si>
  <si>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</si>
  <si>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</si>
  <si>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</si>
  <si>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</si>
  <si>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</si>
  <si>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</si>
  <si>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</si>
  <si>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</si>
  <si>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</si>
  <si>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</si>
  <si>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</si>
  <si>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</si>
  <si>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</si>
  <si>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</si>
  <si>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</si>
  <si>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</si>
  <si>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</si>
  <si>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</si>
  <si>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</si>
  <si>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</si>
  <si>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</si>
  <si>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</si>
  <si>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</si>
  <si>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</si>
  <si>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</si>
  <si>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</si>
  <si>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</si>
  <si>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</si>
  <si>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</si>
  <si>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</si>
  <si>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</si>
  <si>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</si>
  <si>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</si>
  <si>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</si>
  <si>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</si>
  <si>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</si>
  <si>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</si>
  <si>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</si>
  <si>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</si>
  <si>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</si>
  <si>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</si>
  <si>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</si>
  <si>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</si>
  <si>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</si>
  <si>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</si>
  <si>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</si>
  <si>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</si>
  <si>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</si>
  <si>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</si>
  <si>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</si>
  <si>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</si>
  <si>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</si>
  <si>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</si>
  <si>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</si>
  <si>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</si>
  <si>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</si>
  <si>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</si>
  <si>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</si>
  <si>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</si>
  <si>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</si>
  <si>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</si>
  <si>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</si>
  <si>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</si>
  <si>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</si>
  <si>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</si>
  <si>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</si>
  <si>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</si>
  <si>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</si>
  <si>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</si>
  <si>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</si>
  <si>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</si>
  <si>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</si>
  <si>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</si>
  <si>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</si>
  <si>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</si>
  <si>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</si>
  <si>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</si>
  <si>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</si>
  <si>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</si>
  <si>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</si>
  <si>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</si>
  <si>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</si>
  <si>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</si>
  <si>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</si>
  <si>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</si>
  <si>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</si>
  <si>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</si>
  <si>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</si>
  <si>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</si>
  <si>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</si>
  <si>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</si>
  <si>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</si>
  <si>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</si>
  <si>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</si>
  <si>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</si>
  <si>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</si>
  <si>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</si>
  <si>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</si>
  <si>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</si>
  <si>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</si>
  <si>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</si>
  <si>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</si>
  <si>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</si>
  <si>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</si>
  <si>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</si>
  <si>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</si>
  <si>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</si>
  <si>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</si>
  <si>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</si>
  <si>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</si>
  <si>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</si>
  <si>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</si>
  <si>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</si>
  <si>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</si>
  <si>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</si>
  <si>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</si>
  <si>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</si>
  <si>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</si>
  <si>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</si>
  <si>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</si>
  <si>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</si>
  <si>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</si>
  <si>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</si>
  <si>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</si>
  <si>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</si>
  <si>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</si>
  <si>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</si>
  <si>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</si>
  <si>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</si>
  <si>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</si>
  <si>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</si>
  <si>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</si>
  <si>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</si>
  <si>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</si>
  <si>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</si>
  <si>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</si>
  <si>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</si>
  <si>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</si>
  <si>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</si>
  <si>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</si>
  <si>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</si>
  <si>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</si>
  <si>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</si>
  <si>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</si>
  <si>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</si>
  <si>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</si>
  <si>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</si>
  <si>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</si>
  <si>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</si>
  <si>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</si>
  <si>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</si>
  <si>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</si>
  <si>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</si>
  <si>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</si>
  <si>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</si>
  <si>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</si>
  <si>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</si>
  <si>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</si>
  <si>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</si>
  <si>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</si>
  <si>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</si>
  <si>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</si>
  <si>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</si>
  <si>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</si>
  <si>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</si>
  <si>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</si>
  <si>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</si>
  <si>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</si>
  <si>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</si>
  <si>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</si>
  <si>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</si>
  <si>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</si>
  <si>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</si>
  <si>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</si>
  <si>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</si>
  <si>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</si>
  <si>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</si>
  <si>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</si>
  <si>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</si>
  <si>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</si>
  <si>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</si>
  <si>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</si>
  <si>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</si>
  <si>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</si>
  <si>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</si>
  <si>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</si>
  <si>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</si>
  <si>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</si>
  <si>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</si>
  <si>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</si>
  <si>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</si>
  <si>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</si>
  <si>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</si>
  <si>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</si>
  <si>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</si>
  <si>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</si>
  <si>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</si>
  <si>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</si>
  <si>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</si>
  <si>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</si>
  <si>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</si>
  <si>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</si>
  <si>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</si>
  <si>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</si>
  <si>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</si>
  <si>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</si>
  <si>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</si>
  <si>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</si>
  <si>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</si>
  <si>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</si>
  <si>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</si>
  <si>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</si>
  <si>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</si>
  <si>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</si>
  <si>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</si>
  <si>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</si>
  <si>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</si>
  <si>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</si>
  <si>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</si>
  <si>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</si>
  <si>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</si>
  <si>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</si>
  <si>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</si>
  <si>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</si>
  <si>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</si>
  <si>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</si>
  <si>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</si>
  <si>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</si>
  <si>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</si>
  <si>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</si>
  <si>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</si>
  <si>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</si>
  <si>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</si>
  <si>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</si>
  <si>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</si>
  <si>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</si>
  <si>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</si>
  <si>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</si>
  <si>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</si>
  <si>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</si>
  <si>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</si>
  <si>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</si>
  <si>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</si>
  <si>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</si>
  <si>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</si>
  <si>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</si>
  <si>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</si>
  <si>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</si>
  <si>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</si>
  <si>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</si>
  <si>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</si>
  <si>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</si>
  <si>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</si>
  <si>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</si>
  <si>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</si>
  <si>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</si>
  <si>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</si>
  <si>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</si>
  <si>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</si>
  <si>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</si>
  <si>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</si>
  <si>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</si>
  <si>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</si>
  <si>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</si>
  <si>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</si>
  <si>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</si>
  <si>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</si>
  <si>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</si>
  <si>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</si>
  <si>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</si>
  <si>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</si>
  <si>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</si>
  <si>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</si>
  <si>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</si>
  <si>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</si>
  <si>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</si>
  <si>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</si>
  <si>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</si>
  <si>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</si>
  <si>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</si>
  <si>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</si>
  <si>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</si>
  <si>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</si>
  <si>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</si>
  <si>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</si>
  <si>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</si>
  <si>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</si>
  <si>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</si>
  <si>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</si>
  <si>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</si>
  <si>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</si>
  <si>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</si>
  <si>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</si>
  <si>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</si>
  <si>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</si>
  <si>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</si>
  <si>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</si>
  <si>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</si>
  <si>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</si>
  <si>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</si>
  <si>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</si>
  <si>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</si>
  <si>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</si>
  <si>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</si>
  <si>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</si>
  <si>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</si>
  <si>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</si>
  <si>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</si>
  <si>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</si>
  <si>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</si>
  <si>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</si>
  <si>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</si>
  <si>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</si>
  <si>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</si>
  <si>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</si>
  <si>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</si>
  <si>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</si>
  <si>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</si>
  <si>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</si>
  <si>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</si>
  <si>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</si>
  <si>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</si>
  <si>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</si>
  <si>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</si>
  <si>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</si>
  <si>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</si>
  <si>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</si>
  <si>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</si>
  <si>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</si>
  <si>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</si>
  <si>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</si>
  <si>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</si>
  <si>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</si>
  <si>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</si>
  <si>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</si>
  <si>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</si>
  <si>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</si>
  <si>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</si>
  <si>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</si>
  <si>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</si>
  <si>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</si>
  <si>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</si>
  <si>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</si>
  <si>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</si>
  <si>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</si>
  <si>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</si>
  <si>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</si>
  <si>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</si>
  <si>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</si>
  <si>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</si>
  <si>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</si>
  <si>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</si>
  <si>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</si>
  <si>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</si>
  <si>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</si>
  <si>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</si>
  <si>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</si>
  <si>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</si>
  <si>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</si>
  <si>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</si>
  <si>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</si>
  <si>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</si>
  <si>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</si>
  <si>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</si>
  <si>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</si>
  <si>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</si>
  <si>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</si>
  <si>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</si>
  <si>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</si>
  <si>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</si>
  <si>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</si>
  <si>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</si>
  <si>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</si>
  <si>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</si>
  <si>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</si>
  <si>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</si>
  <si>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</si>
  <si>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</si>
  <si>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</si>
  <si>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</si>
  <si>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</si>
  <si>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</si>
  <si>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</si>
  <si>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</si>
  <si>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</si>
  <si>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</si>
  <si>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</si>
  <si>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</si>
  <si>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</si>
  <si>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</si>
  <si>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</si>
  <si>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</si>
  <si>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</si>
  <si>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</si>
  <si>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</si>
  <si>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</si>
  <si>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</si>
  <si>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</si>
  <si>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</si>
  <si>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</si>
  <si>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</si>
  <si>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</si>
  <si>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</si>
  <si>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</si>
  <si>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</si>
  <si>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</si>
  <si>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</si>
  <si>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</si>
  <si>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</si>
  <si>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</si>
  <si>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</si>
  <si>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</si>
  <si>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</si>
  <si>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</si>
  <si>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</si>
  <si>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</si>
  <si>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</si>
  <si>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</si>
  <si>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</si>
  <si>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</si>
  <si>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</si>
  <si>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</si>
  <si>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</si>
  <si>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</si>
  <si>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</si>
  <si>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</si>
  <si>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</si>
  <si>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</si>
  <si>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</si>
  <si>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</si>
  <si>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</si>
  <si>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</si>
  <si>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</si>
  <si>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</si>
  <si>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</si>
  <si>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</si>
  <si>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</si>
  <si>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</si>
  <si>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</si>
  <si>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</si>
  <si>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</si>
  <si>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</si>
  <si>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</si>
  <si>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</si>
  <si>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</si>
  <si>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</si>
  <si>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</si>
  <si>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</si>
  <si>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</si>
  <si>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</si>
  <si>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</si>
  <si>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</si>
  <si>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</si>
  <si>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</si>
  <si>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</si>
  <si>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</si>
  <si>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</si>
  <si>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</si>
  <si>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</si>
  <si>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</si>
  <si>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</si>
  <si>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</si>
  <si>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</si>
  <si>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</si>
  <si>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</si>
  <si>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</si>
  <si>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</si>
  <si>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</si>
  <si>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</si>
  <si>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</si>
  <si>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</si>
  <si>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</si>
  <si>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</si>
  <si>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</si>
  <si>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</si>
  <si>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</si>
  <si>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</si>
  <si>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</si>
  <si>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</si>
  <si>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</si>
  <si>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</si>
  <si>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</si>
  <si>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</si>
  <si>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</si>
  <si>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</si>
  <si>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</si>
  <si>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</si>
  <si>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</si>
  <si>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</si>
  <si>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</si>
  <si>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</si>
  <si>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</si>
  <si>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</si>
  <si>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</si>
  <si>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</si>
  <si>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</si>
  <si>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</si>
  <si>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</si>
  <si>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</si>
  <si>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</si>
  <si>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</si>
  <si>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</si>
  <si>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</si>
  <si>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</si>
  <si>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</si>
  <si>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</si>
  <si>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</si>
  <si>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</si>
  <si>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</si>
  <si>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</si>
  <si>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</si>
  <si>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</si>
  <si>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</si>
  <si>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</si>
  <si>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</si>
  <si>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</si>
  <si>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</si>
  <si>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</si>
  <si>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</si>
  <si>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</si>
  <si>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</si>
  <si>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</si>
  <si>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</si>
  <si>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</si>
  <si>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</si>
  <si>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</si>
  <si>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</si>
  <si>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</si>
  <si>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</si>
  <si>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</si>
  <si>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</si>
  <si>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</si>
  <si>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</si>
  <si>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</si>
  <si>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</si>
  <si>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</si>
  <si>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</si>
  <si>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</si>
  <si>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</si>
  <si>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</si>
  <si>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</si>
  <si>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</si>
  <si>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</si>
  <si>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</si>
  <si>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</si>
  <si>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</si>
  <si>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</si>
  <si>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</si>
  <si>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</si>
  <si>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</si>
  <si>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</si>
  <si>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</si>
  <si>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</si>
  <si>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</si>
  <si>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</si>
  <si>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</si>
  <si>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</si>
  <si>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</si>
  <si>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</si>
  <si>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</si>
  <si>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</si>
  <si>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</si>
  <si>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</si>
  <si>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</si>
  <si>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</si>
  <si>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</si>
  <si>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</si>
  <si>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</si>
  <si>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</si>
  <si>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</si>
  <si>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</si>
  <si>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</si>
  <si>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</si>
  <si>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</si>
  <si>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</si>
  <si>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</si>
  <si>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</si>
  <si>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</si>
  <si>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</si>
  <si>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</si>
  <si>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</si>
  <si>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</si>
  <si>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</si>
  <si>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</si>
  <si>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</si>
  <si>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</si>
  <si>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</si>
  <si>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</si>
  <si>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</si>
  <si>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</si>
  <si>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</si>
  <si>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</si>
  <si>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</si>
  <si>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</si>
  <si>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</si>
  <si>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</si>
  <si>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</si>
  <si>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</si>
  <si>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</si>
  <si>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</si>
  <si>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</si>
  <si>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</si>
  <si>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</si>
  <si>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</si>
  <si>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</si>
  <si>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</si>
  <si>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</si>
  <si>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</si>
  <si>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</si>
  <si>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</si>
  <si>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</si>
  <si>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</si>
  <si>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</si>
  <si>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</si>
  <si>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</si>
  <si>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</si>
  <si>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</si>
  <si>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</si>
  <si>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</si>
  <si>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</si>
  <si>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</si>
  <si>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</si>
  <si>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</si>
  <si>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</si>
  <si>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</si>
  <si>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</si>
  <si>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</si>
  <si>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</si>
  <si>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</si>
  <si>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</si>
  <si>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</si>
  <si>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</si>
  <si>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</si>
  <si>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</si>
  <si>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</si>
  <si>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</si>
  <si>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</si>
  <si>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</si>
  <si>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</si>
  <si>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</si>
  <si>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</si>
  <si>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</si>
  <si>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</si>
  <si>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</si>
  <si>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</si>
  <si>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</si>
  <si>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</si>
  <si>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</si>
  <si>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</si>
  <si>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</si>
  <si>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</si>
  <si>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</si>
  <si>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</si>
  <si>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</si>
  <si>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</si>
  <si>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</si>
  <si>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</si>
  <si>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</si>
  <si>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</si>
  <si>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</si>
  <si>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</si>
  <si>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</si>
  <si>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</si>
  <si>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</si>
  <si>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</si>
  <si>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</si>
  <si>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</si>
  <si>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</si>
  <si>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</si>
  <si>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</si>
  <si>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</si>
  <si>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</si>
  <si>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</si>
  <si>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</si>
  <si>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</si>
  <si>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</si>
  <si>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</si>
  <si>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</si>
  <si>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</si>
  <si>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</si>
  <si>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</si>
  <si>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</si>
  <si>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</si>
  <si>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</si>
  <si>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</si>
  <si>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</si>
  <si>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</si>
  <si>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</si>
  <si>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</si>
  <si>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</si>
  <si>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</si>
  <si>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</si>
  <si>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</si>
  <si>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</si>
  <si>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</si>
  <si>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</si>
  <si>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</si>
  <si>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</si>
  <si>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</si>
  <si>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</si>
  <si>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</si>
  <si>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</si>
  <si>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</si>
  <si>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</si>
  <si>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</si>
  <si>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</si>
  <si>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</si>
  <si>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</si>
  <si>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</si>
  <si>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</si>
  <si>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</si>
  <si>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</si>
  <si>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</si>
  <si>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</si>
  <si>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</si>
  <si>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</si>
  <si>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</si>
  <si>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</si>
  <si>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</si>
  <si>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</si>
  <si>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</si>
  <si>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</si>
  <si>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</si>
  <si>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</si>
  <si>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</si>
  <si>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</si>
  <si>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</si>
  <si>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</si>
  <si>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</si>
  <si>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</si>
  <si>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</si>
  <si>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</si>
  <si>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</si>
  <si>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</si>
  <si>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</si>
  <si>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</si>
  <si>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</si>
  <si>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</si>
  <si>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</si>
  <si>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</si>
  <si>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</si>
  <si>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</si>
  <si>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</si>
  <si>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</si>
  <si>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</si>
  <si>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</si>
  <si>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</si>
  <si>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</si>
  <si>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</si>
  <si>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</si>
  <si>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</si>
  <si>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</si>
  <si>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</si>
  <si>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</si>
  <si>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</si>
  <si>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</si>
  <si>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</si>
  <si>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</si>
  <si>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</si>
  <si>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</si>
  <si>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</si>
  <si>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</si>
  <si>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</si>
  <si>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</si>
  <si>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</si>
  <si>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</si>
  <si>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</si>
  <si>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</si>
  <si>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</si>
  <si>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</si>
  <si>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</si>
  <si>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</si>
  <si>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</si>
  <si>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</si>
  <si>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</si>
  <si>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</si>
  <si>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</si>
  <si>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</si>
  <si>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</si>
  <si>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</si>
  <si>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</si>
  <si>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</si>
  <si>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</si>
  <si>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</si>
  <si>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</si>
  <si>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</si>
  <si>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</si>
  <si>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</si>
  <si>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</si>
  <si>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</si>
  <si>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</si>
  <si>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</si>
  <si>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</si>
  <si>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</si>
  <si>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</si>
  <si>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</si>
  <si>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</si>
  <si>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</si>
  <si>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</si>
  <si>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</si>
  <si>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</si>
  <si>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</si>
  <si>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</si>
  <si>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</si>
  <si>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</si>
  <si>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</si>
  <si>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</si>
  <si>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</si>
  <si>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</si>
  <si>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</si>
  <si>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</si>
  <si>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</si>
  <si>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</si>
  <si>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</si>
  <si>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</si>
  <si>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</si>
  <si>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</si>
  <si>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</si>
  <si>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</si>
  <si>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</si>
  <si>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</si>
  <si>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</si>
  <si>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</si>
  <si>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</si>
  <si>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</si>
  <si>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</si>
  <si>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</si>
  <si>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</si>
  <si>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</si>
  <si>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</si>
  <si>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</si>
  <si>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</si>
  <si>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</si>
  <si>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</si>
  <si>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</si>
  <si>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</si>
  <si>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</si>
  <si>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</si>
  <si>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</si>
  <si>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</si>
  <si>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</si>
  <si>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</si>
  <si>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</si>
  <si>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</si>
  <si>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</si>
  <si>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</si>
  <si>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</si>
  <si>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</si>
  <si>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</si>
  <si>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</si>
  <si>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</si>
  <si>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</si>
  <si>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</si>
  <si>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</si>
  <si>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</si>
  <si>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</si>
  <si>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</si>
  <si>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</si>
  <si>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</si>
  <si>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</si>
  <si>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</si>
  <si>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</si>
  <si>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</si>
  <si>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</si>
  <si>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</si>
  <si>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</si>
  <si>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</si>
  <si>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</si>
  <si>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</si>
  <si>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</si>
  <si>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</si>
  <si>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</si>
  <si>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</si>
  <si>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</si>
  <si>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</si>
  <si>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</si>
  <si>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</si>
  <si>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</si>
  <si>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</si>
  <si>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</si>
  <si>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</si>
  <si>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</si>
  <si>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</si>
  <si>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</si>
  <si>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</si>
  <si>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</si>
  <si>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</si>
  <si>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</si>
  <si>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</si>
  <si>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</si>
  <si>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</si>
  <si>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</si>
  <si>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</si>
  <si>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</si>
  <si>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</si>
  <si>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</si>
  <si>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</si>
  <si>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</si>
  <si>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</si>
  <si>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</si>
  <si>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</si>
  <si>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</si>
  <si>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</si>
  <si>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</si>
  <si>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</si>
  <si>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</si>
  <si>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</si>
  <si>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</si>
  <si>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</si>
  <si>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</si>
  <si>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</si>
  <si>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</si>
  <si>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</si>
  <si>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</si>
  <si>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</si>
  <si>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</si>
  <si>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</si>
  <si>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</si>
  <si>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</si>
  <si>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</si>
  <si>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</si>
  <si>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</si>
  <si>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</si>
  <si>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</si>
  <si>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</si>
  <si>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</si>
  <si>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</si>
  <si>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</si>
  <si>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</si>
  <si>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</si>
  <si>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</si>
  <si>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</si>
  <si>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</si>
  <si>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</si>
  <si>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</si>
  <si>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</si>
  <si>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</si>
  <si>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</si>
  <si>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</si>
  <si>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</si>
  <si>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</si>
  <si>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</si>
  <si>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</si>
  <si>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</si>
  <si>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</si>
  <si>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</si>
  <si>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</si>
  <si>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</si>
  <si>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</si>
  <si>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</si>
  <si>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</si>
  <si>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</si>
  <si>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</si>
  <si>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</si>
  <si>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</si>
  <si>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</si>
  <si>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</si>
  <si>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</si>
  <si>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</si>
  <si>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</si>
  <si>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</si>
  <si>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</si>
  <si>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</si>
  <si>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</si>
  <si>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</si>
  <si>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</si>
  <si>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</si>
  <si>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</si>
  <si>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</si>
  <si>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</si>
  <si>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</si>
  <si>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</si>
  <si>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</si>
  <si>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</si>
  <si>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</si>
  <si>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</si>
  <si>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</si>
  <si>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</si>
  <si>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</si>
  <si>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</si>
  <si>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</si>
  <si>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</si>
  <si>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</si>
  <si>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</si>
  <si>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</si>
  <si>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</si>
  <si>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</si>
  <si>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</si>
  <si>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</si>
  <si>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</si>
  <si>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</si>
  <si>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</si>
  <si>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</si>
  <si>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</si>
  <si>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</si>
  <si>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</si>
  <si>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</si>
  <si>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</si>
  <si>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</si>
  <si>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</si>
  <si>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</si>
  <si>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</si>
  <si>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</si>
  <si>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</si>
  <si>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</si>
  <si>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</si>
  <si>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</si>
  <si>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</si>
  <si>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</si>
  <si>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</si>
  <si>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</si>
  <si>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</si>
  <si>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</si>
  <si>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</si>
  <si>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</si>
  <si>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</si>
  <si>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</si>
  <si>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</si>
  <si>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</si>
  <si>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</si>
  <si>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</si>
  <si>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</si>
  <si>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</si>
  <si>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</si>
  <si>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</si>
  <si>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</si>
  <si>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</si>
  <si>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</si>
  <si>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</si>
  <si>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</si>
  <si>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</si>
  <si>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</si>
  <si>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</si>
  <si>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</si>
  <si>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</si>
  <si>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</si>
  <si>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</si>
  <si>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</si>
  <si>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</si>
  <si>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</si>
  <si>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</si>
  <si>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</si>
  <si>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</si>
  <si>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</si>
  <si>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</si>
  <si>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</si>
  <si>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</si>
  <si>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</si>
  <si>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</si>
  <si>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</si>
  <si>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</si>
  <si>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</si>
  <si>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</si>
  <si>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</si>
  <si>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</si>
  <si>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</si>
  <si>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</si>
  <si>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</si>
  <si>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</si>
  <si>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</si>
  <si>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</si>
  <si>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</si>
  <si>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</si>
  <si>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</si>
  <si>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</si>
  <si>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</si>
  <si>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</si>
  <si>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</si>
  <si>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</si>
  <si>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</si>
  <si>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</si>
  <si>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</si>
  <si>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</si>
  <si>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</si>
  <si>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</si>
  <si>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</si>
  <si>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</si>
  <si>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</si>
  <si>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</si>
  <si>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</si>
  <si>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</si>
  <si>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</si>
  <si>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</si>
  <si>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</si>
  <si>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</si>
  <si>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</si>
  <si>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</si>
  <si>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</si>
  <si>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</si>
  <si>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</si>
  <si>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</si>
  <si>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</si>
  <si>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</si>
  <si>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</si>
  <si>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</si>
  <si>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</si>
  <si>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</si>
  <si>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</si>
  <si>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</si>
  <si>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</si>
  <si>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</si>
  <si>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</si>
  <si>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</si>
  <si>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</si>
  <si>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</si>
  <si>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</si>
  <si>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</si>
  <si>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</si>
  <si>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</si>
  <si>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</si>
  <si>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</si>
  <si>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</si>
  <si>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</si>
  <si>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</si>
  <si>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</si>
  <si>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</si>
  <si>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</si>
  <si>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</si>
  <si>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</si>
  <si>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</si>
  <si>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</si>
  <si>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</si>
  <si>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</si>
  <si>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</si>
  <si>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</si>
  <si>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</si>
  <si>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</si>
  <si>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</si>
  <si>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</si>
  <si>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</si>
  <si>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</si>
  <si>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</si>
  <si>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</si>
  <si>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</si>
  <si>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</si>
  <si>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</si>
  <si>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</si>
  <si>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</si>
  <si>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</si>
  <si>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</si>
  <si>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</si>
  <si>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</si>
  <si>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</si>
  <si>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</si>
  <si>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</si>
  <si>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</si>
  <si>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</si>
  <si>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</si>
  <si>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</si>
  <si>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</si>
  <si>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</si>
  <si>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</si>
  <si>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</si>
  <si>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</si>
  <si>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</si>
  <si>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</si>
  <si>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</si>
  <si>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</si>
  <si>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</si>
  <si>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</si>
  <si>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</si>
  <si>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</si>
  <si>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</si>
  <si>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</si>
  <si>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</si>
  <si>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</si>
  <si>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</si>
  <si>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</si>
  <si>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</si>
  <si>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</si>
  <si>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</si>
  <si>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</si>
  <si>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</si>
  <si>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</si>
  <si>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</si>
  <si>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</si>
  <si>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</si>
  <si>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</si>
  <si>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</si>
  <si>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</si>
  <si>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</si>
  <si>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</si>
  <si>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</si>
  <si>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</si>
  <si>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</si>
  <si>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</si>
  <si>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</si>
  <si>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</si>
  <si>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</si>
  <si>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</si>
  <si>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</si>
  <si>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</si>
  <si>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</si>
  <si>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</si>
  <si>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</si>
  <si>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</si>
  <si>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</si>
  <si>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</si>
  <si>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</si>
  <si>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</si>
  <si>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</si>
  <si>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</si>
  <si>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</si>
  <si>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</si>
  <si>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</si>
  <si>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</si>
  <si>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</si>
  <si>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</si>
  <si>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</si>
  <si>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</si>
  <si>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</si>
  <si>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</si>
  <si>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</si>
  <si>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</si>
  <si>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</si>
  <si>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</si>
  <si>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</si>
  <si>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</si>
  <si>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</si>
  <si>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</si>
  <si>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</si>
  <si>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</si>
  <si>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</si>
  <si>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</si>
  <si>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</si>
  <si>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</si>
  <si>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</si>
  <si>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</si>
  <si>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</si>
  <si>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</si>
  <si>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</si>
  <si>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</si>
  <si>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</si>
  <si>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</si>
  <si>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</si>
  <si>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</si>
  <si>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</si>
  <si>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</si>
  <si>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</si>
  <si>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</si>
  <si>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</si>
  <si>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</si>
  <si>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</si>
  <si>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</si>
  <si>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</si>
  <si>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</si>
  <si>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</si>
  <si>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</si>
  <si>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</si>
  <si>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</si>
  <si>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</si>
  <si>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</si>
  <si>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</si>
  <si>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</si>
  <si>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</si>
  <si>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</si>
  <si>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</si>
  <si>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</si>
  <si>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</si>
  <si>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</si>
  <si>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</si>
  <si>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</si>
  <si>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</si>
  <si>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</si>
  <si>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</si>
  <si>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</si>
  <si>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</si>
  <si>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</si>
  <si>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</si>
  <si>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</si>
  <si>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</si>
  <si>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</si>
  <si>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</si>
  <si>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</si>
  <si>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</si>
  <si>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</si>
  <si>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</si>
  <si>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</si>
  <si>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</si>
  <si>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</si>
  <si>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</si>
  <si>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</si>
  <si>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</si>
  <si>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</si>
  <si>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</si>
  <si>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</si>
  <si>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</si>
  <si>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</si>
  <si>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</si>
  <si>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</si>
  <si>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</si>
  <si>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</si>
  <si>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</si>
  <si>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</si>
  <si>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</si>
  <si>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</si>
  <si>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</si>
  <si>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</si>
  <si>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</si>
  <si>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</si>
  <si>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</si>
  <si>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</si>
  <si>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</si>
  <si>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</si>
  <si>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</si>
  <si>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</si>
  <si>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</si>
  <si>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</si>
  <si>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</si>
  <si>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</si>
  <si>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</si>
  <si>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</si>
  <si>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</si>
  <si>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</si>
  <si>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</si>
  <si>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</si>
  <si>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</si>
  <si>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</si>
  <si>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</si>
  <si>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</si>
  <si>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</si>
  <si>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</si>
  <si>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</si>
  <si>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</si>
  <si>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</si>
  <si>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</si>
  <si>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</si>
  <si>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</si>
  <si>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</si>
  <si>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</si>
  <si>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</si>
  <si>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</si>
  <si>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</si>
  <si>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</si>
  <si>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</si>
  <si>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</si>
  <si>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</si>
  <si>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</si>
  <si>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</si>
  <si>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</si>
  <si>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</si>
  <si>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</si>
  <si>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</si>
  <si>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</si>
  <si>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</si>
  <si>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</si>
  <si>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</si>
  <si>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</si>
  <si>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</si>
  <si>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</si>
  <si>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</si>
  <si>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</si>
  <si>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</si>
  <si>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</si>
  <si>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</si>
  <si>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</si>
  <si>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</si>
  <si>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</si>
  <si>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</si>
  <si>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</si>
  <si>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</si>
  <si>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</si>
  <si>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</si>
  <si>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</si>
  <si>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</si>
  <si>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</si>
  <si>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</si>
  <si>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</si>
  <si>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</si>
  <si>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</si>
  <si>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</si>
  <si>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</si>
  <si>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</si>
  <si>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</si>
  <si>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</si>
  <si>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</si>
  <si>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</si>
  <si>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</si>
  <si>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</si>
  <si>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</si>
  <si>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</si>
  <si>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</si>
  <si>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</si>
  <si>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</si>
  <si>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</si>
  <si>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</si>
  <si>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</si>
  <si>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</si>
  <si>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</si>
  <si>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</si>
  <si>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</si>
  <si>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</si>
  <si>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</si>
  <si>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</si>
  <si>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</si>
  <si>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</si>
  <si>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</si>
  <si>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</si>
  <si>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</si>
  <si>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</si>
  <si>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</si>
  <si>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</si>
  <si>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</si>
  <si>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</si>
  <si>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</si>
  <si>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</si>
  <si>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</si>
  <si>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</si>
  <si>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</si>
  <si>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</si>
  <si>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</si>
  <si>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</si>
  <si>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</si>
  <si>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</si>
  <si>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</si>
  <si>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</si>
  <si>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</si>
  <si>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</si>
  <si>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</si>
  <si>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</si>
  <si>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</si>
  <si>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</si>
  <si>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</si>
  <si>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</si>
  <si>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</si>
  <si>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</si>
  <si>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</si>
  <si>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</si>
  <si>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</si>
  <si>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</si>
  <si>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</si>
  <si>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</si>
  <si>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</si>
  <si>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</si>
  <si>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</si>
  <si>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</si>
  <si>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</si>
  <si>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</si>
  <si>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</si>
  <si>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</si>
  <si>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</si>
  <si>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</si>
  <si>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</si>
  <si>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</si>
  <si>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</si>
  <si>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</si>
  <si>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</si>
  <si>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</si>
  <si>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</si>
  <si>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</si>
  <si>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</si>
  <si>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</si>
  <si>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</si>
  <si>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</si>
  <si>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</si>
  <si>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</si>
  <si>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</si>
  <si>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</si>
  <si>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</si>
  <si>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</si>
  <si>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</si>
  <si>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</si>
  <si>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</si>
  <si>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</si>
  <si>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</si>
  <si>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</si>
  <si>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</si>
  <si>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</si>
  <si>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</si>
  <si>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</si>
  <si>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</si>
  <si>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</si>
  <si>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</si>
  <si>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</si>
  <si>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</si>
  <si>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</si>
  <si>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</si>
  <si>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</si>
  <si>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</si>
  <si>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</si>
  <si>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</si>
  <si>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</si>
  <si>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</si>
  <si>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</si>
  <si>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</si>
  <si>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</si>
  <si>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</si>
  <si>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</si>
  <si>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</si>
  <si>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</si>
  <si>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</si>
  <si>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</si>
  <si>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</si>
  <si>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</si>
  <si>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</si>
  <si>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</si>
  <si>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</si>
  <si>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</si>
  <si>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</si>
  <si>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</si>
  <si>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</si>
  <si>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</si>
  <si>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</si>
  <si>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</si>
  <si>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</si>
  <si>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</si>
  <si>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</si>
  <si>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</si>
  <si>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</si>
  <si>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</si>
  <si>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</si>
  <si>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</si>
  <si>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</si>
  <si>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</si>
  <si>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</si>
  <si>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</si>
  <si>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</si>
  <si>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</si>
  <si>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</si>
  <si>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</si>
  <si>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</si>
  <si>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</si>
  <si>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</si>
  <si>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</si>
  <si>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</si>
  <si>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</si>
  <si>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</si>
  <si>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</si>
  <si>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</si>
  <si>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</si>
  <si>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</si>
  <si>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</si>
  <si>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</si>
  <si>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</si>
  <si>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</si>
  <si>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</si>
  <si>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</si>
  <si>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</si>
  <si>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</si>
  <si>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</si>
  <si>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</si>
  <si>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</si>
  <si>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</si>
  <si>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</si>
  <si>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</si>
  <si>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</si>
  <si>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</si>
  <si>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</si>
  <si>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</si>
  <si>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</si>
  <si>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</si>
  <si>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</si>
  <si>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</si>
  <si>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</si>
  <si>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</si>
  <si>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</si>
  <si>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</si>
  <si>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</si>
  <si>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</si>
  <si>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</si>
  <si>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</si>
  <si>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</si>
  <si>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</si>
  <si>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</si>
  <si>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</si>
  <si>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</si>
  <si>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</si>
  <si>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</si>
  <si>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</si>
  <si>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</si>
  <si>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</si>
  <si>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</si>
  <si>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</si>
  <si>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</si>
  <si>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</si>
  <si>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</si>
  <si>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</si>
  <si>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</si>
  <si>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</si>
  <si>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</si>
  <si>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</si>
  <si>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</si>
  <si>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</si>
  <si>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</si>
  <si>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</si>
  <si>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</si>
  <si>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</si>
  <si>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</si>
  <si>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</si>
  <si>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</si>
  <si>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</si>
  <si>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</si>
  <si>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</si>
  <si>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</si>
  <si>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</si>
  <si>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</si>
  <si>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</si>
  <si>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</si>
  <si>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</si>
  <si>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</si>
  <si>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</si>
  <si>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</si>
  <si>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</si>
  <si>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</si>
  <si>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</si>
  <si>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</si>
  <si>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</si>
  <si>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</si>
  <si>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</si>
  <si>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</si>
  <si>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</si>
  <si>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</si>
  <si>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</si>
  <si>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</si>
  <si>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</si>
  <si>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</si>
  <si>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</si>
  <si>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</si>
  <si>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</si>
  <si>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</si>
  <si>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</si>
  <si>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</si>
  <si>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</si>
  <si>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</si>
  <si>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</si>
  <si>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</si>
  <si>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</si>
  <si>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</si>
  <si>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</si>
  <si>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</si>
  <si>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</si>
  <si>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</si>
  <si>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</si>
  <si>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</si>
  <si>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</si>
  <si>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</si>
  <si>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</si>
  <si>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</si>
  <si>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</si>
  <si>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</si>
  <si>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</si>
  <si>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</si>
  <si>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</si>
  <si>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</si>
  <si>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</si>
  <si>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</si>
  <si>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</si>
  <si>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</si>
  <si>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</si>
  <si>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</si>
  <si>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</si>
  <si>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</si>
  <si>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</si>
  <si>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</si>
  <si>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</si>
  <si>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</si>
  <si>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</si>
  <si>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</si>
  <si>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</si>
  <si>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</si>
  <si>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</si>
  <si>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</si>
  <si>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</si>
  <si>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</si>
  <si>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</si>
  <si>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</si>
  <si>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</si>
  <si>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</si>
  <si>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</si>
  <si>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</si>
  <si>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</si>
  <si>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</si>
  <si>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</si>
  <si>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</si>
  <si>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</si>
  <si>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</si>
  <si>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</si>
  <si>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</si>
  <si>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</si>
  <si>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</si>
  <si>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</si>
  <si>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</si>
  <si>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</si>
  <si>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</si>
  <si>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</si>
  <si>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</si>
  <si>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</si>
  <si>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</si>
  <si>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</si>
  <si>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</si>
  <si>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</si>
  <si>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</si>
  <si>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</si>
  <si>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</si>
  <si>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</si>
  <si>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</si>
  <si>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</si>
  <si>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</si>
  <si>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</si>
  <si>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</si>
  <si>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</si>
  <si>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</si>
  <si>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</si>
  <si>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</si>
  <si>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</si>
  <si>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</si>
  <si>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</si>
  <si>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</si>
  <si>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</si>
  <si>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</si>
  <si>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</si>
  <si>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</si>
  <si>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</si>
  <si>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</si>
  <si>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</si>
  <si>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</si>
  <si>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</si>
  <si>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</si>
  <si>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</si>
  <si>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</si>
  <si>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</si>
  <si>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</si>
  <si>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</si>
  <si>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</si>
  <si>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</si>
  <si>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</si>
  <si>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</si>
  <si>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</si>
  <si>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</si>
  <si>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</si>
  <si>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</si>
  <si>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</si>
  <si>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</si>
  <si>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</si>
  <si>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</si>
  <si>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</si>
  <si>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</si>
  <si>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</si>
  <si>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</si>
  <si>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</si>
  <si>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</si>
  <si>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</si>
  <si>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</si>
  <si>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</si>
  <si>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</si>
  <si>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</si>
  <si>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</si>
  <si>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</si>
  <si>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</si>
  <si>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</si>
  <si>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</si>
  <si>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</si>
  <si>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</si>
  <si>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</si>
  <si>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</si>
  <si>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</si>
  <si>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</si>
  <si>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</si>
  <si>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</si>
  <si>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</si>
  <si>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</si>
  <si>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</si>
  <si>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</si>
  <si>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</si>
  <si>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</si>
  <si>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</si>
  <si>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</si>
  <si>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</si>
  <si>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</si>
  <si>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</si>
  <si>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</si>
  <si>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</si>
  <si>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</si>
  <si>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</si>
  <si>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</si>
  <si>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</si>
  <si>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</si>
  <si>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</si>
  <si>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</si>
  <si>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</si>
  <si>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</si>
  <si>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</si>
  <si>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</si>
  <si>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</si>
  <si>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</si>
  <si>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</si>
  <si>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</si>
  <si>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</si>
  <si>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</si>
  <si>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</si>
  <si>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</si>
  <si>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</si>
  <si>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</si>
  <si>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</si>
  <si>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</si>
  <si>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</si>
  <si>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</si>
  <si>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</si>
  <si>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</si>
  <si>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</si>
  <si>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</si>
  <si>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</si>
  <si>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</si>
  <si>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</si>
  <si>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</si>
  <si>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</si>
  <si>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</si>
  <si>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</si>
  <si>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</si>
  <si>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</si>
  <si>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</si>
  <si>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</si>
  <si>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</si>
  <si>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</si>
  <si>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</si>
  <si>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</si>
  <si>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</si>
  <si>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</si>
  <si>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</si>
  <si>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</si>
  <si>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</si>
  <si>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</si>
  <si>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</si>
  <si>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</si>
  <si>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</si>
  <si>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</si>
  <si>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</si>
  <si>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</si>
  <si>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</si>
  <si>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</si>
  <si>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</si>
  <si>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</si>
  <si>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</si>
  <si>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</si>
  <si>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</si>
  <si>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</si>
  <si>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</si>
  <si>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</si>
  <si>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</si>
  <si>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</si>
  <si>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</si>
  <si>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</si>
  <si>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</si>
  <si>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</si>
  <si>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</si>
  <si>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</si>
  <si>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</si>
  <si>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</si>
  <si>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</si>
  <si>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</si>
  <si>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</si>
  <si>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</si>
  <si>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</si>
  <si>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</si>
  <si>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</si>
  <si>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</si>
  <si>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</si>
  <si>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</si>
  <si>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</si>
  <si>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</si>
  <si>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</si>
  <si>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</si>
  <si>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</si>
  <si>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</si>
  <si>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</si>
  <si>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</si>
  <si>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</si>
  <si>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</si>
  <si>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</si>
  <si>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</si>
  <si>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</si>
  <si>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</si>
  <si>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</si>
  <si>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</si>
  <si>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</si>
  <si>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</si>
  <si>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</si>
  <si>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</si>
  <si>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</si>
  <si>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</si>
  <si>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</si>
  <si>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</si>
  <si>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</si>
  <si>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</si>
  <si>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</si>
  <si>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</si>
  <si>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</si>
  <si>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</si>
  <si>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</si>
  <si>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</si>
  <si>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</si>
  <si>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</si>
  <si>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</si>
  <si>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</si>
  <si>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</si>
  <si>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</si>
  <si>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</si>
  <si>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</si>
  <si>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</si>
  <si>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</si>
  <si>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</si>
  <si>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</si>
  <si>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</si>
  <si>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</si>
  <si>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</si>
  <si>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</si>
  <si>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</si>
  <si>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</si>
  <si>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</si>
  <si>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</si>
  <si>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</si>
  <si>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</si>
  <si>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</si>
  <si>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</si>
  <si>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</si>
  <si>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</si>
  <si>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</si>
  <si>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</si>
  <si>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</si>
  <si>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</si>
  <si>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</si>
  <si>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</si>
  <si>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</si>
  <si>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</si>
  <si>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</si>
  <si>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</si>
  <si>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</si>
  <si>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</si>
  <si>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</si>
  <si>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</si>
  <si>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</si>
  <si>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</si>
  <si>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</si>
  <si>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</si>
  <si>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</si>
  <si>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</si>
  <si>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</si>
  <si>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</si>
  <si>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</si>
  <si>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</si>
  <si>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</si>
  <si>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</si>
  <si>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</si>
  <si>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</si>
  <si>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</si>
  <si>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</si>
  <si>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</si>
  <si>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</si>
  <si>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</si>
  <si>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</si>
  <si>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</si>
  <si>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</si>
  <si>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</si>
  <si>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</si>
  <si>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</si>
  <si>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</si>
  <si>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</si>
  <si>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</si>
  <si>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</si>
  <si>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</si>
  <si>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</si>
  <si>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</si>
  <si>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</si>
  <si>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</si>
  <si>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</si>
  <si>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</si>
  <si>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</si>
  <si>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</si>
  <si>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</si>
  <si>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</si>
  <si>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</si>
  <si>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</si>
  <si>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</si>
  <si>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</si>
  <si>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</si>
  <si>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</si>
  <si>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</si>
  <si>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</si>
  <si>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</si>
  <si>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</si>
  <si>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</si>
  <si>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</si>
  <si>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</si>
  <si>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</si>
  <si>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</si>
  <si>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</si>
  <si>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</si>
  <si>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</si>
  <si>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</si>
  <si>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</si>
  <si>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</si>
  <si>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</si>
  <si>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</si>
  <si>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</si>
  <si>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</si>
  <si>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</si>
  <si>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</si>
  <si>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</si>
  <si>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</si>
  <si>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</si>
  <si>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</si>
  <si>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</si>
  <si>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</si>
  <si>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</si>
  <si>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</si>
  <si>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</si>
  <si>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</si>
  <si>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</si>
  <si>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</si>
  <si>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</si>
  <si>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</si>
  <si>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</si>
  <si>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</si>
  <si>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</si>
  <si>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</si>
  <si>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</si>
  <si>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</si>
  <si>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</si>
  <si>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</si>
  <si>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</si>
  <si>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</si>
  <si>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</si>
  <si>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</si>
  <si>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</si>
  <si>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</si>
  <si>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</si>
  <si>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</si>
  <si>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</si>
  <si>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</si>
  <si>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</si>
  <si>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</si>
  <si>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</si>
  <si>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</si>
  <si>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</si>
  <si>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</si>
  <si>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</si>
  <si>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</si>
  <si>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</si>
  <si>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</si>
  <si>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</si>
  <si>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</si>
  <si>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</si>
  <si>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</si>
  <si>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</si>
  <si>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</si>
  <si>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</si>
  <si>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</si>
  <si>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</si>
  <si>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</si>
  <si>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</si>
  <si>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</si>
  <si>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</si>
  <si>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</si>
  <si>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</si>
  <si>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</si>
  <si>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</si>
  <si>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</si>
  <si>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</si>
  <si>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</si>
  <si>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</si>
  <si>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</si>
  <si>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</si>
  <si>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</si>
  <si>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</si>
  <si>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</si>
  <si>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</si>
  <si>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</si>
  <si>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</si>
  <si>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</si>
  <si>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</si>
  <si>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</si>
  <si>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</si>
  <si>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</si>
  <si>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</si>
  <si>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</si>
  <si>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</si>
  <si>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</si>
  <si>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</si>
  <si>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</si>
  <si>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</si>
  <si>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</si>
  <si>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</si>
  <si>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</si>
  <si>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</si>
  <si>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</si>
  <si>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</si>
  <si>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</si>
  <si>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</si>
  <si>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</si>
  <si>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</si>
  <si>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</si>
  <si>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</si>
  <si>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</si>
  <si>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</si>
  <si>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</si>
  <si>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</si>
  <si>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</si>
  <si>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</si>
  <si>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</si>
  <si>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</si>
  <si>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</si>
  <si>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</si>
  <si>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</si>
  <si>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</si>
  <si>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</si>
  <si>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</si>
  <si>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</si>
  <si>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</si>
  <si>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</si>
  <si>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</si>
  <si>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</si>
  <si>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</si>
  <si>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</si>
  <si>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</si>
  <si>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</si>
  <si>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</si>
  <si>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</si>
  <si>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</si>
  <si>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</si>
  <si>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</si>
  <si>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</si>
  <si>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</si>
  <si>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</si>
  <si>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</si>
  <si>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</si>
  <si>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</si>
  <si>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</si>
  <si>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</si>
  <si>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</si>
  <si>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</si>
  <si>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</si>
  <si>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</si>
  <si>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</si>
  <si>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</si>
  <si>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</si>
  <si>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</si>
  <si>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</si>
  <si>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</si>
  <si>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</si>
  <si>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</si>
  <si>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</si>
  <si>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</si>
  <si>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</si>
  <si>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</si>
  <si>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</si>
  <si>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</si>
  <si>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</si>
  <si>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</si>
  <si>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</si>
  <si>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</si>
  <si>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</si>
  <si>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</si>
  <si>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</si>
  <si>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</si>
  <si>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</si>
  <si>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</si>
  <si>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</si>
  <si>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</si>
  <si>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</si>
  <si>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</si>
  <si>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</si>
  <si>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</si>
  <si>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</si>
  <si>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</si>
  <si>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</si>
  <si>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</si>
  <si>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</si>
  <si>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</si>
  <si>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</si>
  <si>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</si>
  <si>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</si>
  <si>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</si>
  <si>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</si>
  <si>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</si>
  <si>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</si>
  <si>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</si>
  <si>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</si>
  <si>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</si>
  <si>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</si>
  <si>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</si>
  <si>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</si>
  <si>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</si>
  <si>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</si>
  <si>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</si>
  <si>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</si>
  <si>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</si>
  <si>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</si>
  <si>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</si>
  <si>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</si>
  <si>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</si>
  <si>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</si>
  <si>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</si>
  <si>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</si>
  <si>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</si>
  <si>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</si>
  <si>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</si>
  <si>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</si>
  <si>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</si>
  <si>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</si>
  <si>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</si>
  <si>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</si>
  <si>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</si>
  <si>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</si>
  <si>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</si>
  <si>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</si>
  <si>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</si>
  <si>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</si>
  <si>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</si>
  <si>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</si>
  <si>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</si>
  <si>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</si>
  <si>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</si>
  <si>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</si>
  <si>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</si>
  <si>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</si>
  <si>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</si>
  <si>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</si>
  <si>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</si>
  <si>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</si>
  <si>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</si>
  <si>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</si>
  <si>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</si>
  <si>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</si>
  <si>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</si>
  <si>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</si>
  <si>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</si>
  <si>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</si>
  <si>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</si>
  <si>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</si>
  <si>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</si>
  <si>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</si>
  <si>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</si>
  <si>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</si>
  <si>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</si>
  <si>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</si>
  <si>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</si>
  <si>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</si>
  <si>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</si>
  <si>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</si>
  <si>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</si>
  <si>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</si>
  <si>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</si>
  <si>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</si>
  <si>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</si>
  <si>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</si>
  <si>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</si>
  <si>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</si>
  <si>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</si>
  <si>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</si>
  <si>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</si>
  <si>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</si>
  <si>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</si>
  <si>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</si>
  <si>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</si>
  <si>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</si>
  <si>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</si>
  <si>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</si>
  <si>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</si>
  <si>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</si>
  <si>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</si>
  <si>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</si>
  <si>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</si>
  <si>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</si>
  <si>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</si>
  <si>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</si>
  <si>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</si>
  <si>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</si>
  <si>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</si>
  <si>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</si>
  <si>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</si>
  <si>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</si>
  <si>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</si>
  <si>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</si>
  <si>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</si>
  <si>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</si>
  <si>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</si>
  <si>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</si>
  <si>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</si>
  <si>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</si>
  <si>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</si>
  <si>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</si>
  <si>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</si>
  <si>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</si>
  <si>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</si>
  <si>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</si>
  <si>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</si>
  <si>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</si>
  <si>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</si>
  <si>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</si>
  <si>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</si>
  <si>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</si>
  <si>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</si>
  <si>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</si>
  <si>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</si>
  <si>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</si>
  <si>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</si>
  <si>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</si>
  <si>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</si>
  <si>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</si>
  <si>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</si>
  <si>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</si>
  <si>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</si>
  <si>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</si>
  <si>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</si>
  <si>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</si>
  <si>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</si>
  <si>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</si>
  <si>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</si>
  <si>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</si>
  <si>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</si>
  <si>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</si>
  <si>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</si>
  <si>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</si>
  <si>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</si>
  <si>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</si>
  <si>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</si>
  <si>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</si>
  <si>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</si>
  <si>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</si>
  <si>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</si>
  <si>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</si>
  <si>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</si>
  <si>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</si>
  <si>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</si>
  <si>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</si>
  <si>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</si>
  <si>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</si>
  <si>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</si>
  <si>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</si>
  <si>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</si>
  <si>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</si>
  <si>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</si>
  <si>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</si>
  <si>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</si>
  <si>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</si>
  <si>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</si>
  <si>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</si>
  <si>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</si>
  <si>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</si>
  <si>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</si>
  <si>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</si>
  <si>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</si>
  <si>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</si>
  <si>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</si>
  <si>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</si>
  <si>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</si>
  <si>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</si>
  <si>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</si>
  <si>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</si>
  <si>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</si>
  <si>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</si>
  <si>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</si>
  <si>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</si>
  <si>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</si>
  <si>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</si>
  <si>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</si>
  <si>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</si>
  <si>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</si>
  <si>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</si>
  <si>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</si>
  <si>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</si>
  <si>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</si>
  <si>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</si>
  <si>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</si>
  <si>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</si>
  <si>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</si>
  <si>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</si>
  <si>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</si>
  <si>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</si>
  <si>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</si>
  <si>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</si>
  <si>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</si>
  <si>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</si>
  <si>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</si>
  <si>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</si>
  <si>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</si>
  <si>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</si>
  <si>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</si>
  <si>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</si>
  <si>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</si>
  <si>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</si>
  <si>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</si>
  <si>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</si>
  <si>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</si>
  <si>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</si>
  <si>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</si>
  <si>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</si>
  <si>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</si>
  <si>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</si>
  <si>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</si>
  <si>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</si>
  <si>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</si>
  <si>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</si>
  <si>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</si>
  <si>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</si>
  <si>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</si>
  <si>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</si>
  <si>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</si>
  <si>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</si>
  <si>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</si>
  <si>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</si>
  <si>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</si>
  <si>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</si>
  <si>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</si>
  <si>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</si>
  <si>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</si>
  <si>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</si>
  <si>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</si>
  <si>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</si>
  <si>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</si>
  <si>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</si>
  <si>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</si>
  <si>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</si>
  <si>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</si>
  <si>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</si>
  <si>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</si>
  <si>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</si>
  <si>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</si>
  <si>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</si>
  <si>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</si>
  <si>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</si>
  <si>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</si>
  <si>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</si>
  <si>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</si>
  <si>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</si>
  <si>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</si>
  <si>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</si>
  <si>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</si>
  <si>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</si>
  <si>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</si>
  <si>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</si>
  <si>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</si>
  <si>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</si>
  <si>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</si>
  <si>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</si>
  <si>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</si>
  <si>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</si>
  <si>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</si>
  <si>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</si>
  <si>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</si>
  <si>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</si>
  <si>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</si>
  <si>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</si>
  <si>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</si>
  <si>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</si>
  <si>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</si>
  <si>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</si>
  <si>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</si>
  <si>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</si>
  <si>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</si>
  <si>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</si>
  <si>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</si>
  <si>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</si>
  <si>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</si>
  <si>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</si>
  <si>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</si>
  <si>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</si>
  <si>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</si>
  <si>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</si>
  <si>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</si>
  <si>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</si>
  <si>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</si>
  <si>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</si>
  <si>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</si>
  <si>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</si>
  <si>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</si>
  <si>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</si>
  <si>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</si>
  <si>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</si>
  <si>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</si>
  <si>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</si>
  <si>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</si>
  <si>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</si>
  <si>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</si>
  <si>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</si>
  <si>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</si>
  <si>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</si>
  <si>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</si>
  <si>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</si>
  <si>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</si>
  <si>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</si>
  <si>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</si>
  <si>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</si>
  <si>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</si>
  <si>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</si>
  <si>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</si>
  <si>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</si>
  <si>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</si>
  <si>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</si>
  <si>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</si>
  <si>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</si>
  <si>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</si>
  <si>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</si>
  <si>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</si>
  <si>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</si>
  <si>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</si>
  <si>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</si>
  <si>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</si>
  <si>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</si>
  <si>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</si>
  <si>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</si>
  <si>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</si>
  <si>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</si>
  <si>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</si>
  <si>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</si>
  <si>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</si>
  <si>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</si>
  <si>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</si>
  <si>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</si>
  <si>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</si>
  <si>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</si>
  <si>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</si>
  <si>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</si>
  <si>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</si>
  <si>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</si>
  <si>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</si>
  <si>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</si>
  <si>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</si>
  <si>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</si>
  <si>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</si>
  <si>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</si>
  <si>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</si>
  <si>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</si>
  <si>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</si>
  <si>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</si>
  <si>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</si>
  <si>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</si>
  <si>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</si>
  <si>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</si>
  <si>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</si>
  <si>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</si>
  <si>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</si>
  <si>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</si>
  <si>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</si>
  <si>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</si>
  <si>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</si>
  <si>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</si>
  <si>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</si>
  <si>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</si>
  <si>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</si>
  <si>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</si>
  <si>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</si>
  <si>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</si>
  <si>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</si>
  <si>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</si>
  <si>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</si>
  <si>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</si>
  <si>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</si>
  <si>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</si>
  <si>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</si>
  <si>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</si>
  <si>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</si>
  <si>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</si>
  <si>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</si>
  <si>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</si>
  <si>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</si>
  <si>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</si>
  <si>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</si>
  <si>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</si>
  <si>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</si>
  <si>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</si>
  <si>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</si>
  <si>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</si>
  <si>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</si>
  <si>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</si>
  <si>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</si>
  <si>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</si>
  <si>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</si>
  <si>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</si>
  <si>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</si>
  <si>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</si>
  <si>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</si>
  <si>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</si>
  <si>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</si>
  <si>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</si>
  <si>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</si>
  <si>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</si>
  <si>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</si>
  <si>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</si>
  <si>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</si>
  <si>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</si>
  <si>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</si>
  <si>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</si>
  <si>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</si>
  <si>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</si>
  <si>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</si>
  <si>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</si>
  <si>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</si>
  <si>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</si>
  <si>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</si>
  <si>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</si>
  <si>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</si>
  <si>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</si>
  <si>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</si>
  <si>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</si>
  <si>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</si>
  <si>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</si>
  <si>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</si>
  <si>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</si>
  <si>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</si>
  <si>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</si>
  <si>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</si>
  <si>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</si>
  <si>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</si>
  <si>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</si>
  <si>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</si>
  <si>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</si>
  <si>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</si>
  <si>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</si>
  <si>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</si>
  <si>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</si>
  <si>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</si>
  <si>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</si>
  <si>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</si>
  <si>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</si>
  <si>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</si>
  <si>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</si>
  <si>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</si>
  <si>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</si>
  <si>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</si>
  <si>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</si>
  <si>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</si>
  <si>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</si>
  <si>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</si>
  <si>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</si>
  <si>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</si>
  <si>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</si>
  <si>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</si>
  <si>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</si>
  <si>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</si>
  <si>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</si>
  <si>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</si>
  <si>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</si>
  <si>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</si>
  <si>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</si>
  <si>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</si>
  <si>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</si>
  <si>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</si>
  <si>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</si>
  <si>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</si>
  <si>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</si>
  <si>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</si>
  <si>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</si>
  <si>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</si>
  <si>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</si>
  <si>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</si>
  <si>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</si>
  <si>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</si>
  <si>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</si>
  <si>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</si>
  <si>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</si>
  <si>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</si>
  <si>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</si>
  <si>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</si>
  <si>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</si>
  <si>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</si>
  <si>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</si>
  <si>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</si>
  <si>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</si>
  <si>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</si>
  <si>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</si>
  <si>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</si>
  <si>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</si>
  <si>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</si>
  <si>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</si>
  <si>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</si>
  <si>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</si>
  <si>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</si>
  <si>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</si>
  <si>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</si>
  <si>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</si>
  <si>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</si>
  <si>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</si>
  <si>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</si>
  <si>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</si>
  <si>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</si>
  <si>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</si>
  <si>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</si>
  <si>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</si>
  <si>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</si>
  <si>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</si>
  <si>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</si>
  <si>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</si>
  <si>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</si>
  <si>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</si>
  <si>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</si>
  <si>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</si>
  <si>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</si>
  <si>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</si>
  <si>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</si>
  <si>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</si>
  <si>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</si>
  <si>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</si>
  <si>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</si>
  <si>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</si>
  <si>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</si>
  <si>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</si>
  <si>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</si>
  <si>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</si>
  <si>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</si>
  <si>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</si>
  <si>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</si>
  <si>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</si>
  <si>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</si>
  <si>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</si>
  <si>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</si>
  <si>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</si>
  <si>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</si>
  <si>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</si>
  <si>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</si>
  <si>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</si>
  <si>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</si>
  <si>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</si>
  <si>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</si>
  <si>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</si>
  <si>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</si>
  <si>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</si>
  <si>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</si>
  <si>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</si>
  <si>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</si>
  <si>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</si>
  <si>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</si>
  <si>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</si>
  <si>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</si>
  <si>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</si>
  <si>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</si>
  <si>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</si>
  <si>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</si>
  <si>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</si>
  <si>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</si>
  <si>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</si>
  <si>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</si>
  <si>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</si>
  <si>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</si>
  <si>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</si>
  <si>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</si>
  <si>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</si>
  <si>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</si>
  <si>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</si>
  <si>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</si>
  <si>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</si>
  <si>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</si>
  <si>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</si>
  <si>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</si>
  <si>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</si>
  <si>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</si>
  <si>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</si>
  <si>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</si>
  <si>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</si>
  <si>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</si>
  <si>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</si>
  <si>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</si>
  <si>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</si>
  <si>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</si>
  <si>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</si>
  <si>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</si>
  <si>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</si>
  <si>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</si>
  <si>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</si>
  <si>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</si>
  <si>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</si>
  <si>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</si>
  <si>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</si>
  <si>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</si>
  <si>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</si>
  <si>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</si>
  <si>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</si>
  <si>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</si>
  <si>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</si>
  <si>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</si>
  <si>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</si>
  <si>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</si>
  <si>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</si>
  <si>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</si>
  <si>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</si>
  <si>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</si>
  <si>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</si>
  <si>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</si>
  <si>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</si>
  <si>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</si>
  <si>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</si>
  <si>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</si>
  <si>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</si>
  <si>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</si>
  <si>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</si>
  <si>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</si>
  <si>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</si>
  <si>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</si>
  <si>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</si>
  <si>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</si>
  <si>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</si>
  <si>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</si>
  <si>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</si>
  <si>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</si>
  <si>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</si>
  <si>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</si>
  <si>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</si>
  <si>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</si>
  <si>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</si>
  <si>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</si>
  <si>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</si>
  <si>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</si>
  <si>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</si>
  <si>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</si>
  <si>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</si>
  <si>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</si>
  <si>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</si>
  <si>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</si>
  <si>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</si>
  <si>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</si>
  <si>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</si>
  <si>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</si>
  <si>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</si>
  <si>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</si>
  <si>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</si>
  <si>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</si>
  <si>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</si>
  <si>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</si>
  <si>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</si>
  <si>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</si>
  <si>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</si>
  <si>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</si>
  <si>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</si>
  <si>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</si>
  <si>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</si>
  <si>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</si>
  <si>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</si>
  <si>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</si>
  <si>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</si>
  <si>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</si>
  <si>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</si>
  <si>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</si>
  <si>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</si>
  <si>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</si>
  <si>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</si>
  <si>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</si>
  <si>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</si>
  <si>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</si>
  <si>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</si>
  <si>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</si>
  <si>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</si>
  <si>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</si>
  <si>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</si>
  <si>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</si>
  <si>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</si>
  <si>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</si>
  <si>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</si>
  <si>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</si>
  <si>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</si>
  <si>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</si>
  <si>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</si>
  <si>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</si>
  <si>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</si>
  <si>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</si>
  <si>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</si>
  <si>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</si>
  <si>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</si>
  <si>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</si>
  <si>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</si>
  <si>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</si>
  <si>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</si>
  <si>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</si>
  <si>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</si>
  <si>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</si>
  <si>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</si>
  <si>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</si>
  <si>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</si>
  <si>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</si>
  <si>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</si>
  <si>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</si>
  <si>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</si>
  <si>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</si>
  <si>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</si>
  <si>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</si>
  <si>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</si>
  <si>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</si>
  <si>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</si>
  <si>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</si>
  <si>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</si>
  <si>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</si>
  <si>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</si>
  <si>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</si>
  <si>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</si>
  <si>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</si>
  <si>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</si>
  <si>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</si>
  <si>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</si>
  <si>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</si>
  <si>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</si>
  <si>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</si>
  <si>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</si>
  <si>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</si>
  <si>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</si>
  <si>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</si>
  <si>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</si>
  <si>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</si>
  <si>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</si>
  <si>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</si>
  <si>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</si>
  <si>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</si>
  <si>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</si>
  <si>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</si>
  <si>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</si>
  <si>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</si>
  <si>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</si>
  <si>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</si>
  <si>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</si>
  <si>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</si>
  <si>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</si>
  <si>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</si>
  <si>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</si>
  <si>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</si>
  <si>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</si>
  <si>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</si>
  <si>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</si>
  <si>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</si>
  <si>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</si>
  <si>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</si>
  <si>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</si>
  <si>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</si>
  <si>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</si>
  <si>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</si>
  <si>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</si>
  <si>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</si>
  <si>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</si>
  <si>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</si>
  <si>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</si>
  <si>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</si>
  <si>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</si>
  <si>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</si>
  <si>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</si>
  <si>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</si>
  <si>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</si>
  <si>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</si>
  <si>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</si>
  <si>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</si>
  <si>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</si>
  <si>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</si>
  <si>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</si>
  <si>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</si>
  <si>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</si>
  <si>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</si>
  <si>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</si>
  <si>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</si>
  <si>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</si>
  <si>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</si>
  <si>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</si>
  <si>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</si>
  <si>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</si>
  <si>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</si>
  <si>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</si>
  <si>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</si>
  <si>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</si>
  <si>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</si>
  <si>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</si>
  <si>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</si>
  <si>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</si>
  <si>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</si>
  <si>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</si>
  <si>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</si>
  <si>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</si>
  <si>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</si>
  <si>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</si>
  <si>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</si>
  <si>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</si>
  <si>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</si>
  <si>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</si>
  <si>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</si>
  <si>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</si>
  <si>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</si>
  <si>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</si>
  <si>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</si>
  <si>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</si>
  <si>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</si>
  <si>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</si>
  <si>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</si>
  <si>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</si>
  <si>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</si>
  <si>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</si>
  <si>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</si>
  <si>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</si>
  <si>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</si>
  <si>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</si>
  <si>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</si>
  <si>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</si>
  <si>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</si>
  <si>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</si>
  <si>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</si>
  <si>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</si>
  <si>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</si>
  <si>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</si>
  <si>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</si>
  <si>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</si>
  <si>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</si>
  <si>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</si>
  <si>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</si>
  <si>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</si>
  <si>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</si>
  <si>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</si>
  <si>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</si>
  <si>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</si>
  <si>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</si>
  <si>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</si>
  <si>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</si>
  <si>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</si>
  <si>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</si>
  <si>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</si>
  <si>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</si>
  <si>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</si>
  <si>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</si>
  <si>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</si>
  <si>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</si>
  <si>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</si>
  <si>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</si>
  <si>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</si>
  <si>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</si>
  <si>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</si>
  <si>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</si>
  <si>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</si>
  <si>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</si>
  <si>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</si>
  <si>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</si>
  <si>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</si>
  <si>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</si>
  <si>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</si>
  <si>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</si>
  <si>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</si>
  <si>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</si>
  <si>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</si>
  <si>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</si>
  <si>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</si>
  <si>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</si>
  <si>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</si>
  <si>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</si>
  <si>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</si>
  <si>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</si>
  <si>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</si>
  <si>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</si>
  <si>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</si>
  <si>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</si>
  <si>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</si>
  <si>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</si>
  <si>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</si>
  <si>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</si>
  <si>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</si>
  <si>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</si>
  <si>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</si>
  <si>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</si>
  <si>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</si>
  <si>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</si>
  <si>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</si>
  <si>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</si>
  <si>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</si>
  <si>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</si>
  <si>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</si>
  <si>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</si>
  <si>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</si>
  <si>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</si>
  <si>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</si>
  <si>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</si>
  <si>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</si>
  <si>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</si>
  <si>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</si>
  <si>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</si>
  <si>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</si>
  <si>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</si>
  <si>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</si>
  <si>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</si>
  <si>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</si>
  <si>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</si>
  <si>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</si>
  <si>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</si>
  <si>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</si>
  <si>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</si>
  <si>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</si>
  <si>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</si>
  <si>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</si>
  <si>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</si>
  <si>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</si>
  <si>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</si>
  <si>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</si>
  <si>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</si>
  <si>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</si>
  <si>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</si>
  <si>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</si>
  <si>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</si>
  <si>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</si>
  <si>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</si>
  <si>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</si>
  <si>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</si>
  <si>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</si>
  <si>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</si>
  <si>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</si>
  <si>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</si>
  <si>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</si>
  <si>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</si>
  <si>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</si>
  <si>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</si>
  <si>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</si>
  <si>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</si>
  <si>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</si>
  <si>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</si>
  <si>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</si>
  <si>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</si>
  <si>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</si>
  <si>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</si>
  <si>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</si>
  <si>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</si>
  <si>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</si>
  <si>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</si>
  <si>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</si>
  <si>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</si>
  <si>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</si>
  <si>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</si>
  <si>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</si>
  <si>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</si>
  <si>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</si>
  <si>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</si>
  <si>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</si>
  <si>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</si>
  <si>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</si>
  <si>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</si>
  <si>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</si>
  <si>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</si>
  <si>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</si>
  <si>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</si>
  <si>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</si>
  <si>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</si>
  <si>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</si>
  <si>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</si>
  <si>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</si>
  <si>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</si>
  <si>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</si>
  <si>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</si>
  <si>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</si>
  <si>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</si>
  <si>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</si>
  <si>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</si>
  <si>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</si>
  <si>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</si>
  <si>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</si>
  <si>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</si>
  <si>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</si>
  <si>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</si>
  <si>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</si>
  <si>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</si>
  <si>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</si>
  <si>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</si>
  <si>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</si>
  <si>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</si>
  <si>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</si>
  <si>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</si>
  <si>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</si>
  <si>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</si>
  <si>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</si>
  <si>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</si>
  <si>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</si>
  <si>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</si>
  <si>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</si>
  <si>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</si>
  <si>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</si>
  <si>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</si>
  <si>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</si>
  <si>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</si>
  <si>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</si>
  <si>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</si>
  <si>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</si>
  <si>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</si>
  <si>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</si>
  <si>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</si>
  <si>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</si>
  <si>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</si>
  <si>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</si>
  <si>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</si>
  <si>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</si>
  <si>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</si>
  <si>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</si>
  <si>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</si>
  <si>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</si>
  <si>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</si>
  <si>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</si>
  <si>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</si>
  <si>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</si>
  <si>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</si>
  <si>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</si>
  <si>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</si>
  <si>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</si>
  <si>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</si>
  <si>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</si>
  <si>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</si>
  <si>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</si>
  <si>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</si>
  <si>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</si>
  <si>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</si>
  <si>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</si>
  <si>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</si>
  <si>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</si>
  <si>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</si>
  <si>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</si>
  <si>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</si>
  <si>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</si>
  <si>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</si>
  <si>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</si>
  <si>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</si>
  <si>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</si>
  <si>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</si>
  <si>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</si>
  <si>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</si>
  <si>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</si>
  <si>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</si>
  <si>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</si>
  <si>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</si>
  <si>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</si>
  <si>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</si>
  <si>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</si>
  <si>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</si>
  <si>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</si>
  <si>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</si>
  <si>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</si>
  <si>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</si>
  <si>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</si>
  <si>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</si>
  <si>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</si>
  <si>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</si>
  <si>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</si>
  <si>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</si>
  <si>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</si>
  <si>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</si>
  <si>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</si>
  <si>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</si>
  <si>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</si>
  <si>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</si>
  <si>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</si>
  <si>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</si>
  <si>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</si>
  <si>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</si>
  <si>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</si>
  <si>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</si>
  <si>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</si>
  <si>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</si>
  <si>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</si>
  <si>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</si>
  <si>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</si>
  <si>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</si>
  <si>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</si>
  <si>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</si>
  <si>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</si>
  <si>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</si>
  <si>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</si>
  <si>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</si>
  <si>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</si>
  <si>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</si>
  <si>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</si>
  <si>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</si>
  <si>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</si>
  <si>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</si>
  <si>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</si>
  <si>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</si>
  <si>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</si>
  <si>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</si>
  <si>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</si>
  <si>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</si>
  <si>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</si>
  <si>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</si>
  <si>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</si>
  <si>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</si>
  <si>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</si>
  <si>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</si>
  <si>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</si>
  <si>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</si>
  <si>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</si>
  <si>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</si>
  <si>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</si>
  <si>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</si>
  <si>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</si>
  <si>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</si>
  <si>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</si>
  <si>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</si>
  <si>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</si>
  <si>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</si>
  <si>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</si>
  <si>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</si>
  <si>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</si>
  <si>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</si>
  <si>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</si>
  <si>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</si>
  <si>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</si>
  <si>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</si>
  <si>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</si>
  <si>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</si>
  <si>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</si>
  <si>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</si>
  <si>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</si>
  <si>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</si>
  <si>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</si>
  <si>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</si>
  <si>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</si>
  <si>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</si>
  <si>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</si>
  <si>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</si>
  <si>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</si>
  <si>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</si>
  <si>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</si>
  <si>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</si>
  <si>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</si>
  <si>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</si>
  <si>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</si>
  <si>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</si>
  <si>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</si>
  <si>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</si>
  <si>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</si>
  <si>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</si>
  <si>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</si>
  <si>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</si>
  <si>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</si>
  <si>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</si>
  <si>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</si>
  <si>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</si>
  <si>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</si>
  <si>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</si>
  <si>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</si>
  <si>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</si>
  <si>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</si>
  <si>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</si>
  <si>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</si>
  <si>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</si>
  <si>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</si>
  <si>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</si>
  <si>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</si>
  <si>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</si>
  <si>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</si>
  <si>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</si>
  <si>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</si>
  <si>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</si>
  <si>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</si>
  <si>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</si>
  <si>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</si>
  <si>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</si>
  <si>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</si>
  <si>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</si>
  <si>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</si>
  <si>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</si>
  <si>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</si>
  <si>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</si>
  <si>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</si>
  <si>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</si>
  <si>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</si>
  <si>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</si>
  <si>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</si>
  <si>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</si>
  <si>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</si>
  <si>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</si>
  <si>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</si>
  <si>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</si>
  <si>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</si>
  <si>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</si>
  <si>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</si>
  <si>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</si>
  <si>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</si>
  <si>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</si>
  <si>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</si>
  <si>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</si>
  <si>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</si>
  <si>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</si>
  <si>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</si>
  <si>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</si>
  <si>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</si>
  <si>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</si>
  <si>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</si>
  <si>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</si>
  <si>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</si>
  <si>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</si>
  <si>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</si>
  <si>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</si>
  <si>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</si>
  <si>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</si>
  <si>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</si>
  <si>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</si>
  <si>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</si>
  <si>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</si>
  <si>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</si>
  <si>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</si>
  <si>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</si>
  <si>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</si>
  <si>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</si>
  <si>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</si>
  <si>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</si>
  <si>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</si>
  <si>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</si>
  <si>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</si>
  <si>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</si>
  <si>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</si>
  <si>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</si>
  <si>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</si>
  <si>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</si>
  <si>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</si>
  <si>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</si>
  <si>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</si>
  <si>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</si>
  <si>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</si>
  <si>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</si>
  <si>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</si>
  <si>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</si>
  <si>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</si>
  <si>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</si>
  <si>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</si>
  <si>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</si>
  <si>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</si>
  <si>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</si>
  <si>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</si>
  <si>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</si>
  <si>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</si>
  <si>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</si>
  <si>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</si>
  <si>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</si>
  <si>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</si>
  <si>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</si>
  <si>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</si>
  <si>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</si>
  <si>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</si>
  <si>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</si>
  <si>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</si>
  <si>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</si>
  <si>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</si>
  <si>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</si>
  <si>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</si>
  <si>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</si>
  <si>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</si>
  <si>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</si>
  <si>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</si>
  <si>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</si>
  <si>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</si>
  <si>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</si>
  <si>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</si>
  <si>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</si>
  <si>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</si>
  <si>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</si>
  <si>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</si>
  <si>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</si>
  <si>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</si>
  <si>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</si>
  <si>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</si>
  <si>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</si>
  <si>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</si>
  <si>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</si>
  <si>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</si>
  <si>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</si>
  <si>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</si>
  <si>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</si>
  <si>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</si>
  <si>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</si>
  <si>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</si>
  <si>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</si>
  <si>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</si>
  <si>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</si>
  <si>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</si>
  <si>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</si>
  <si>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</si>
  <si>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</si>
  <si>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</si>
  <si>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</si>
  <si>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</si>
  <si>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</si>
  <si>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</si>
  <si>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</si>
  <si>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</si>
  <si>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</si>
  <si>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</si>
  <si>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</si>
  <si>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</si>
  <si>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</si>
  <si>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</si>
  <si>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</si>
  <si>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</si>
  <si>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</si>
  <si>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</si>
  <si>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</si>
  <si>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</si>
  <si>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</si>
  <si>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</si>
  <si>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</si>
  <si>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</si>
  <si>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</si>
  <si>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</si>
  <si>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</si>
  <si>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</si>
  <si>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</si>
  <si>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</si>
  <si>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</si>
  <si>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</si>
  <si>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</si>
  <si>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</si>
  <si>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</si>
  <si>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</si>
  <si>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</si>
  <si>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</si>
  <si>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</si>
  <si>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</si>
  <si>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</si>
  <si>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</si>
  <si>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</si>
  <si>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</si>
  <si>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</si>
  <si>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</si>
  <si>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</si>
  <si>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</si>
  <si>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</si>
  <si>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</si>
  <si>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</si>
  <si>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</si>
  <si>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</si>
  <si>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</si>
  <si>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</si>
  <si>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</si>
  <si>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</si>
  <si>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</si>
  <si>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</si>
  <si>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</si>
  <si>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</si>
  <si>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</si>
  <si>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</si>
  <si>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</si>
  <si>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</si>
  <si>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</si>
  <si>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</si>
  <si>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</si>
  <si>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</si>
  <si>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</si>
  <si>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</si>
  <si>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</si>
  <si>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</si>
  <si>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</si>
  <si>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</si>
  <si>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</si>
  <si>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</si>
  <si>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</si>
  <si>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</si>
  <si>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</si>
  <si>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</si>
  <si>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</si>
  <si>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</si>
  <si>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</si>
  <si>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</si>
  <si>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</si>
  <si>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</si>
  <si>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</si>
  <si>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</si>
  <si>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</si>
  <si>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</si>
  <si>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</si>
  <si>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</si>
  <si>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</si>
  <si>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</si>
  <si>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</si>
  <si>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</si>
  <si>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</si>
  <si>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</si>
  <si>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</si>
  <si>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</si>
  <si>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</si>
  <si>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</si>
  <si>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</si>
  <si>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</si>
  <si>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</si>
  <si>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</si>
  <si>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</si>
  <si>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</si>
  <si>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</si>
  <si>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</si>
  <si>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</si>
  <si>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</si>
  <si>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</si>
  <si>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</si>
  <si>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</si>
  <si>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</si>
  <si>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</si>
  <si>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</si>
  <si>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</si>
  <si>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</si>
  <si>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</si>
  <si>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</si>
  <si>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</si>
  <si>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</si>
  <si>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</si>
  <si>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</si>
  <si>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</si>
  <si>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</si>
  <si>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</si>
  <si>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</si>
  <si>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</si>
  <si>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</si>
  <si>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</si>
  <si>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</si>
  <si>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</si>
  <si>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</si>
  <si>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</si>
  <si>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</si>
  <si>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</si>
  <si>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</si>
  <si>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</si>
  <si>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</si>
  <si>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</si>
  <si>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</si>
  <si>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</si>
  <si>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</si>
  <si>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</si>
  <si>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</si>
  <si>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</si>
  <si>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</si>
  <si>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</si>
  <si>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</si>
  <si>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</si>
  <si>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</si>
  <si>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</si>
  <si>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</si>
  <si>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</si>
  <si>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</si>
  <si>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</si>
  <si>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</si>
  <si>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</si>
  <si>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</si>
  <si>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</si>
  <si>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</si>
  <si>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</si>
  <si>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</si>
  <si>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</si>
  <si>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</si>
  <si>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</si>
  <si>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</si>
  <si>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</si>
  <si>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</si>
  <si>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</si>
  <si>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</si>
  <si>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</si>
  <si>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</si>
  <si>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</si>
  <si>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</si>
  <si>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</si>
  <si>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</si>
  <si>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</si>
  <si>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</si>
  <si>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</si>
  <si>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</si>
  <si>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</si>
  <si>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</si>
  <si>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</si>
  <si>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</si>
  <si>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</si>
  <si>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</si>
  <si>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</si>
  <si>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</si>
  <si>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</si>
  <si>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</si>
  <si>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</si>
  <si>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</si>
  <si>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</si>
  <si>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</si>
  <si>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</si>
  <si>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</si>
  <si>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</si>
  <si>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</si>
  <si>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</si>
  <si>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</si>
  <si>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</si>
  <si>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</si>
  <si>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</si>
  <si>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</si>
  <si>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</si>
  <si>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</si>
  <si>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</si>
  <si>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</si>
  <si>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</si>
  <si>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</si>
  <si>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</si>
  <si>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</si>
  <si>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</si>
  <si>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</si>
  <si>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</si>
  <si>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</si>
  <si>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</si>
  <si>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</si>
  <si>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</si>
  <si>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</si>
  <si>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</si>
  <si>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</si>
  <si>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</si>
  <si>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</si>
  <si>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</si>
  <si>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</si>
  <si>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</si>
  <si>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</si>
  <si>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</si>
  <si>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</si>
  <si>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</si>
  <si>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</si>
  <si>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</si>
  <si>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</si>
  <si>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</si>
  <si>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</si>
  <si>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</si>
  <si>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</si>
  <si>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</si>
  <si>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</si>
  <si>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</si>
  <si>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</si>
  <si>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</si>
  <si>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</si>
  <si>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</si>
  <si>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</si>
  <si>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</si>
  <si>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</si>
  <si>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</si>
  <si>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</si>
  <si>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</si>
  <si>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</si>
  <si>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</si>
  <si>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</si>
  <si>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</si>
  <si>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</si>
  <si>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</si>
  <si>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</si>
  <si>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</si>
  <si>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</si>
  <si>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</si>
  <si>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</si>
  <si>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</si>
  <si>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</si>
  <si>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</si>
  <si>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</si>
  <si>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</si>
  <si>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</si>
  <si>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</si>
  <si>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</si>
  <si>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</si>
  <si>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</si>
  <si>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</si>
  <si>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</si>
  <si>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</si>
  <si>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</si>
  <si>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</si>
  <si>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</si>
  <si>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</si>
  <si>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</si>
  <si>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</si>
  <si>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</si>
  <si>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</si>
  <si>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</si>
  <si>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</si>
  <si>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</si>
  <si>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</si>
  <si>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</si>
  <si>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</si>
  <si>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</si>
  <si>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</si>
  <si>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</si>
  <si>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</si>
  <si>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</si>
  <si>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</si>
  <si>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</si>
  <si>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</si>
  <si>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</si>
  <si>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</si>
  <si>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</si>
  <si>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</si>
  <si>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</si>
  <si>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</si>
  <si>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</si>
  <si>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</si>
  <si>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</si>
  <si>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</si>
  <si>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</si>
  <si>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</si>
  <si>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</si>
  <si>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</si>
  <si>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</si>
  <si>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</si>
  <si>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</si>
  <si>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</si>
  <si>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</si>
  <si>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</si>
  <si>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</si>
  <si>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</si>
  <si>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</si>
  <si>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</si>
  <si>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</si>
  <si>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</si>
  <si>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</si>
  <si>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</si>
  <si>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</si>
  <si>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</si>
  <si>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</si>
  <si>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</si>
  <si>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</si>
  <si>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</si>
  <si>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</si>
  <si>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</si>
  <si>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</si>
  <si>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</si>
  <si>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</si>
  <si>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</si>
  <si>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</si>
  <si>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</si>
  <si>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</si>
  <si>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</si>
  <si>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</si>
  <si>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</si>
  <si>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</si>
  <si>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</si>
  <si>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</si>
  <si>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</si>
  <si>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</si>
  <si>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</si>
  <si>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</si>
  <si>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</si>
  <si>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</si>
  <si>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</si>
  <si>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</si>
  <si>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</si>
  <si>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</si>
  <si>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</si>
  <si>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</si>
  <si>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</si>
  <si>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</si>
  <si>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</si>
  <si>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</si>
  <si>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</si>
  <si>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</si>
  <si>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</si>
  <si>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</si>
  <si>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</si>
  <si>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</si>
  <si>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</si>
  <si>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</si>
  <si>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</si>
  <si>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</si>
  <si>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</si>
  <si>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</si>
  <si>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</si>
  <si>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</si>
  <si>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</si>
  <si>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</si>
  <si>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</si>
  <si>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</si>
  <si>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</si>
  <si>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</si>
  <si>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</si>
  <si>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</si>
  <si>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</si>
  <si>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</si>
  <si>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</si>
  <si>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</si>
  <si>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</si>
  <si>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</si>
  <si>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</si>
  <si>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</si>
  <si>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</si>
  <si>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</si>
  <si>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</si>
  <si>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</si>
  <si>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</si>
  <si>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</si>
  <si>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</si>
  <si>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</si>
  <si>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</si>
  <si>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</si>
  <si>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</si>
  <si>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</si>
  <si>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</si>
  <si>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</si>
  <si>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</si>
  <si>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</si>
  <si>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</si>
  <si>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</si>
  <si>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</si>
  <si>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</si>
  <si>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</si>
  <si>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</si>
  <si>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</si>
  <si>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</si>
  <si>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</si>
  <si>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</si>
  <si>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</si>
  <si>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</si>
  <si>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</si>
  <si>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</si>
  <si>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</si>
  <si>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</si>
  <si>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</si>
  <si>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</si>
  <si>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</si>
  <si>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</si>
  <si>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</si>
  <si>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</si>
  <si>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</si>
  <si>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</si>
  <si>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</si>
  <si>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</si>
  <si>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</si>
  <si>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</si>
  <si>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</si>
  <si>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</si>
  <si>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</si>
  <si>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</si>
  <si>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</si>
  <si>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</si>
  <si>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</si>
  <si>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</si>
  <si>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</si>
  <si>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</si>
  <si>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</si>
  <si>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</si>
  <si>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</si>
  <si>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</si>
  <si>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</si>
  <si>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</si>
  <si>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</si>
  <si>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</si>
  <si>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</si>
  <si>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</si>
  <si>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</si>
  <si>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</si>
  <si>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</si>
  <si>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</si>
  <si>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</si>
  <si>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</si>
  <si>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</si>
  <si>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</si>
  <si>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</si>
  <si>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</si>
  <si>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</si>
  <si>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</si>
  <si>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</si>
  <si>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</si>
  <si>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</si>
  <si>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</si>
  <si>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</si>
  <si>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</si>
  <si>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</si>
  <si>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</si>
  <si>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</si>
  <si>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</si>
  <si>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</si>
  <si>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</si>
  <si>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</si>
  <si>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</si>
  <si>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</si>
  <si>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</si>
  <si>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</si>
  <si>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</si>
  <si>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</si>
  <si>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</si>
  <si>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</si>
  <si>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</si>
  <si>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</si>
  <si>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</si>
  <si>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</si>
  <si>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</si>
  <si>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</si>
  <si>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</si>
  <si>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</si>
  <si>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</si>
  <si>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</si>
  <si>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</si>
  <si>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</si>
  <si>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</si>
  <si>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</si>
  <si>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</si>
  <si>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</si>
  <si>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</si>
  <si>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</si>
  <si>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</si>
  <si>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</si>
  <si>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</si>
  <si>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</si>
  <si>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</si>
  <si>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</si>
  <si>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</si>
  <si>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</si>
  <si>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</si>
  <si>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</si>
  <si>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</si>
  <si>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</si>
  <si>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</si>
  <si>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</si>
  <si>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</si>
  <si>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</si>
  <si>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</si>
  <si>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</si>
  <si>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</si>
  <si>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</si>
  <si>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</si>
  <si>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</si>
  <si>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</si>
  <si>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</si>
  <si>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</si>
  <si>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</si>
  <si>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</si>
  <si>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</si>
  <si>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</si>
  <si>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</si>
  <si>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</si>
  <si>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</si>
  <si>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</si>
  <si>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</si>
  <si>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</si>
  <si>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</si>
  <si>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</si>
  <si>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</si>
  <si>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</si>
  <si>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</si>
  <si>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</si>
  <si>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</si>
  <si>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</si>
  <si>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</si>
  <si>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</si>
  <si>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</si>
  <si>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</si>
  <si>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</si>
  <si>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</si>
  <si>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</si>
  <si>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</si>
  <si>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</si>
  <si>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</si>
  <si>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</si>
  <si>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</si>
  <si>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</si>
  <si>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</si>
  <si>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</si>
  <si>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</si>
  <si>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</si>
  <si>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</si>
  <si>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</si>
  <si>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</si>
  <si>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</si>
  <si>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</si>
  <si>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</si>
  <si>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</si>
  <si>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</si>
  <si>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</si>
  <si>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</si>
  <si>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</si>
  <si>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</si>
  <si>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</si>
  <si>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</si>
  <si>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</si>
  <si>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</si>
  <si>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</si>
  <si>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</si>
  <si>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</si>
  <si>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</si>
  <si>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</si>
  <si>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</si>
  <si>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</si>
  <si>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</si>
  <si>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</si>
  <si>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</si>
  <si>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</si>
  <si>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</si>
  <si>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</si>
  <si>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</si>
  <si>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</si>
  <si>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</si>
  <si>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</si>
  <si>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</si>
  <si>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</si>
  <si>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</si>
  <si>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</si>
  <si>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</si>
  <si>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</si>
  <si>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</si>
  <si>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</si>
  <si>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</si>
  <si>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</si>
  <si>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</si>
  <si>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</si>
  <si>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</si>
  <si>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</si>
  <si>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</si>
  <si>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</si>
  <si>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</si>
  <si>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</si>
  <si>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</si>
  <si>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</si>
  <si>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</si>
  <si>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</si>
  <si>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</si>
  <si>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</si>
  <si>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</si>
  <si>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</si>
  <si>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</si>
  <si>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</si>
  <si>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</si>
  <si>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</si>
  <si>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</si>
  <si>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</si>
  <si>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</si>
  <si>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</si>
  <si>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</si>
  <si>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</si>
  <si>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</si>
  <si>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</si>
  <si>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</si>
  <si>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</si>
  <si>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</si>
  <si>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</si>
  <si>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</si>
  <si>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</si>
  <si>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</si>
  <si>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</si>
  <si>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</si>
  <si>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</si>
  <si>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</si>
  <si>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</si>
  <si>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</si>
  <si>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</si>
  <si>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</si>
  <si>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</si>
  <si>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</si>
  <si>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</si>
  <si>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</si>
  <si>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</si>
  <si>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</si>
  <si>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</si>
  <si>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</si>
  <si>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</si>
  <si>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</si>
  <si>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</si>
  <si>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</si>
  <si>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</si>
  <si>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</si>
  <si>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</si>
  <si>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</si>
  <si>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</si>
  <si>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</si>
  <si>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</si>
  <si>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</si>
  <si>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</si>
  <si>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</si>
  <si>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</si>
  <si>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</si>
  <si>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</si>
  <si>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</si>
  <si>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</si>
  <si>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</si>
  <si>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</si>
  <si>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</si>
  <si>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</si>
  <si>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</si>
  <si>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</si>
  <si>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</si>
  <si>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</si>
  <si>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</si>
  <si>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</si>
  <si>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</si>
  <si>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</si>
  <si>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</si>
  <si>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</si>
  <si>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</si>
  <si>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</si>
  <si>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</si>
  <si>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</si>
  <si>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</si>
  <si>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</si>
  <si>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</si>
  <si>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</si>
  <si>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</si>
  <si>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</si>
  <si>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</si>
  <si>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</si>
  <si>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</si>
  <si>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</si>
  <si>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</si>
  <si>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</si>
  <si>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</si>
  <si>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</si>
  <si>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</si>
  <si>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</si>
  <si>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</si>
  <si>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</si>
  <si>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</si>
  <si>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</si>
  <si>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</si>
  <si>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</si>
  <si>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</si>
  <si>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</si>
  <si>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</si>
  <si>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</si>
  <si>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</si>
  <si>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</si>
  <si>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</si>
  <si>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</si>
  <si>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</si>
  <si>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</si>
  <si>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</si>
  <si>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</si>
  <si>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</si>
  <si>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</si>
  <si>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</si>
  <si>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</si>
  <si>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</si>
  <si>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</si>
  <si>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</si>
  <si>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</si>
  <si>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</si>
  <si>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</si>
  <si>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</si>
  <si>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</si>
  <si>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</si>
  <si>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</si>
  <si>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</si>
  <si>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</si>
  <si>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</si>
  <si>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</si>
  <si>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</si>
  <si>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</si>
  <si>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</si>
  <si>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</si>
  <si>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</si>
  <si>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</si>
  <si>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</si>
  <si>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</si>
  <si>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</si>
  <si>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</si>
  <si>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</si>
  <si>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</si>
  <si>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</si>
  <si>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</si>
  <si>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</si>
  <si>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</si>
  <si>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</si>
  <si>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</si>
  <si>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</si>
  <si>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</si>
  <si>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</si>
  <si>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</si>
  <si>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</si>
  <si>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</si>
  <si>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</si>
  <si>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</si>
  <si>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</si>
  <si>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</si>
  <si>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</si>
  <si>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</si>
  <si>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</si>
  <si>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</si>
  <si>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</si>
  <si>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</si>
  <si>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</si>
  <si>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</si>
  <si>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</si>
  <si>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</si>
  <si>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</si>
  <si>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</si>
  <si>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</si>
  <si>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</si>
  <si>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</si>
  <si>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</si>
  <si>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</si>
  <si>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</si>
  <si>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</si>
  <si>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</si>
  <si>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</si>
  <si>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</si>
  <si>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</si>
  <si>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</si>
  <si>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</si>
  <si>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</si>
  <si>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</si>
  <si>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</si>
  <si>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</si>
  <si>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</si>
  <si>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</si>
  <si>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</si>
  <si>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</si>
  <si>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</si>
  <si>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</si>
  <si>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</si>
  <si>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</si>
  <si>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</si>
  <si>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</si>
  <si>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</si>
  <si>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</si>
  <si>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</si>
  <si>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</si>
  <si>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</si>
  <si>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</si>
  <si>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</si>
  <si>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</si>
  <si>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</si>
  <si>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</si>
  <si>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</si>
  <si>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</si>
  <si>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</si>
  <si>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</si>
  <si>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</si>
  <si>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</si>
  <si>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</si>
  <si>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</si>
  <si>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</si>
  <si>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</si>
  <si>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</si>
  <si>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</si>
  <si>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</si>
  <si>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</si>
  <si>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</si>
  <si>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</si>
  <si>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</si>
  <si>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</si>
  <si>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</si>
  <si>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</si>
  <si>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</si>
  <si>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</si>
  <si>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</si>
  <si>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</si>
  <si>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</si>
  <si>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</si>
  <si>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</si>
  <si>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</si>
  <si>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</si>
  <si>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</si>
  <si>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</si>
  <si>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</si>
  <si>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</si>
  <si>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</si>
  <si>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</si>
  <si>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</si>
  <si>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</si>
  <si>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</si>
  <si>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</si>
  <si>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</si>
  <si>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</si>
  <si>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</si>
  <si>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</si>
  <si>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</si>
  <si>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</si>
  <si>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</si>
  <si>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</si>
  <si>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</si>
  <si>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</si>
  <si>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</si>
  <si>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</si>
  <si>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</si>
  <si>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</si>
  <si>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</si>
  <si>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</si>
  <si>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</si>
  <si>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</si>
  <si>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</si>
  <si>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</si>
  <si>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</si>
  <si>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</si>
  <si>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</si>
  <si>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</si>
  <si>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</si>
  <si>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</si>
  <si>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</si>
  <si>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</si>
  <si>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</si>
  <si>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</si>
  <si>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</si>
  <si>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</si>
  <si>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</si>
  <si>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</si>
  <si>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</si>
  <si>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</si>
  <si>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</si>
  <si>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</si>
  <si>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</si>
  <si>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</si>
  <si>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</si>
  <si>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</si>
  <si>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</si>
  <si>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</si>
  <si>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</si>
  <si>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</si>
  <si>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</si>
  <si>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</si>
  <si>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</si>
  <si>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</si>
  <si>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</si>
  <si>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</si>
  <si>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</si>
  <si>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</si>
  <si>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</si>
  <si>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</si>
  <si>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</si>
  <si>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</si>
  <si>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</si>
  <si>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</si>
  <si>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</si>
  <si>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</si>
  <si>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</si>
  <si>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</si>
  <si>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</si>
  <si>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</si>
  <si>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</si>
  <si>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</si>
  <si>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</si>
  <si>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</si>
  <si>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</si>
  <si>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</si>
  <si>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</si>
  <si>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</si>
  <si>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</si>
  <si>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</si>
  <si>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</si>
  <si>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</si>
  <si>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</si>
  <si>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</si>
  <si>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</si>
  <si>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</si>
  <si>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</si>
  <si>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</si>
  <si>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</si>
  <si>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</si>
  <si>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</si>
  <si>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</si>
  <si>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</si>
  <si>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</si>
  <si>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</si>
  <si>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</si>
  <si>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</si>
  <si>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</si>
  <si>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</si>
  <si>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</si>
  <si>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</si>
  <si>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</si>
  <si>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</si>
  <si>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</si>
  <si>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</si>
  <si>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</si>
  <si>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</si>
  <si>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</si>
  <si>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</si>
  <si>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</si>
  <si>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</si>
  <si>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</si>
  <si>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</si>
  <si>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</si>
  <si>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</si>
  <si>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</si>
  <si>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</si>
  <si>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</si>
  <si>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</si>
  <si>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</si>
  <si>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</si>
  <si>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</si>
  <si>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</si>
  <si>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</si>
  <si>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</si>
  <si>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</si>
  <si>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</si>
  <si>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</si>
  <si>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</si>
  <si>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</si>
  <si>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</si>
  <si>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</si>
  <si>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</si>
  <si>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</si>
  <si>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</si>
  <si>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</si>
  <si>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</si>
  <si>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</si>
  <si>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</si>
  <si>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</si>
  <si>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</si>
  <si>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</si>
  <si>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</si>
  <si>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</si>
  <si>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</si>
  <si>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</si>
  <si>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</si>
  <si>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</si>
  <si>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</si>
  <si>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</si>
  <si>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</si>
  <si>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</si>
  <si>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</si>
  <si>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</si>
  <si>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</si>
  <si>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</si>
  <si>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</si>
  <si>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</si>
  <si>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</si>
  <si>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</si>
  <si>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</si>
  <si>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</si>
  <si>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</si>
  <si>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</si>
  <si>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</si>
  <si>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</si>
  <si>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</si>
  <si>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</si>
  <si>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</si>
  <si>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</si>
  <si>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</si>
  <si>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</si>
  <si>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</si>
  <si>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</si>
  <si>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</si>
  <si>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</si>
  <si>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</si>
  <si>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</si>
  <si>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</si>
  <si>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</si>
  <si>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</si>
  <si>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</si>
  <si>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</si>
  <si>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</si>
  <si>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</si>
  <si>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</si>
  <si>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</si>
  <si>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</si>
  <si>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</si>
  <si>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</si>
  <si>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</si>
  <si>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</si>
  <si>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</si>
  <si>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</si>
  <si>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</si>
  <si>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</si>
  <si>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</si>
  <si>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</si>
  <si>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</si>
  <si>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</si>
  <si>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</si>
  <si>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</si>
  <si>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</si>
  <si>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</si>
  <si>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</si>
  <si>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</si>
  <si>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</si>
  <si>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</si>
  <si>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</si>
  <si>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</si>
  <si>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</si>
  <si>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</si>
  <si>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</si>
  <si>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</si>
  <si>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</si>
  <si>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</si>
  <si>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</si>
  <si>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</si>
  <si>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</si>
  <si>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</si>
  <si>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</si>
  <si>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</si>
  <si>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</si>
  <si>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</si>
  <si>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</si>
  <si>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</si>
  <si>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</si>
  <si>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</si>
  <si>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</si>
  <si>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</si>
  <si>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</si>
  <si>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</si>
  <si>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</si>
  <si>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</si>
  <si>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</si>
  <si>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</si>
  <si>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</si>
  <si>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</si>
  <si>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</si>
  <si>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</si>
  <si>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</si>
  <si>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</si>
  <si>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</si>
  <si>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</si>
  <si>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</si>
  <si>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</si>
  <si>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</si>
  <si>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</si>
  <si>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</si>
  <si>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</si>
  <si>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</si>
  <si>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</si>
  <si>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</si>
  <si>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</si>
  <si>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</si>
  <si>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</si>
  <si>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</si>
  <si>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</si>
  <si>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</si>
  <si>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</si>
  <si>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</si>
  <si>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</si>
  <si>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</si>
  <si>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</si>
  <si>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</si>
  <si>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</si>
  <si>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</si>
  <si>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</si>
  <si>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</si>
  <si>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</si>
  <si>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</si>
  <si>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</si>
  <si>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</si>
  <si>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</si>
  <si>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</si>
  <si>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</si>
  <si>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</si>
  <si>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</si>
  <si>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</si>
  <si>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</si>
  <si>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</si>
  <si>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</si>
  <si>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</si>
  <si>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</si>
  <si>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</si>
  <si>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</si>
  <si>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</si>
  <si>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</si>
  <si>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</si>
  <si>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</si>
  <si>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</si>
  <si>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</si>
  <si>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</si>
  <si>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</si>
  <si>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</si>
  <si>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</si>
  <si>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</si>
  <si>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</si>
  <si>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</si>
  <si>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</si>
  <si>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</si>
  <si>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</si>
  <si>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</si>
  <si>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</si>
  <si>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</si>
  <si>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</si>
  <si>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</si>
  <si>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</si>
  <si>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</si>
  <si>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</si>
  <si>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</si>
  <si>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</si>
  <si>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</si>
  <si>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</si>
  <si>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</si>
  <si>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</si>
  <si>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</si>
  <si>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</si>
  <si>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</si>
  <si>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</si>
  <si>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</si>
  <si>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</si>
  <si>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</si>
  <si>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</si>
  <si>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</si>
  <si>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</si>
  <si>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</si>
  <si>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</si>
  <si>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</si>
  <si>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</si>
  <si>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</si>
  <si>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</si>
  <si>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</si>
  <si>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</si>
  <si>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</si>
  <si>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</si>
  <si>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</si>
  <si>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</si>
  <si>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</si>
  <si>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</si>
  <si>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</si>
  <si>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</si>
  <si>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</si>
  <si>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</si>
  <si>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</si>
  <si>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</si>
  <si>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</si>
  <si>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</si>
  <si>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</si>
  <si>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</si>
  <si>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</si>
  <si>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</si>
  <si>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</si>
  <si>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</si>
  <si>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</si>
  <si>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</si>
  <si>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</si>
  <si>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</si>
  <si>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</si>
  <si>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</si>
  <si>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</si>
  <si>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</si>
  <si>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</si>
  <si>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</si>
  <si>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</si>
  <si>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</si>
  <si>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</si>
  <si>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</si>
  <si>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</si>
  <si>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</si>
  <si>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</si>
  <si>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</si>
  <si>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</si>
  <si>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</si>
  <si>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</si>
  <si>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</si>
  <si>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</si>
  <si>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</si>
  <si>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</si>
  <si>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</si>
  <si>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</si>
  <si>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</si>
  <si>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</si>
  <si>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</si>
  <si>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</si>
  <si>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</si>
  <si>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</si>
  <si>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</si>
  <si>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</si>
  <si>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</si>
  <si>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</si>
  <si>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</si>
  <si>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</si>
  <si>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</si>
  <si>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</si>
  <si>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</si>
  <si>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</si>
  <si>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</si>
  <si>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</si>
  <si>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</si>
  <si>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</si>
  <si>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</si>
  <si>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</si>
  <si>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</si>
  <si>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</si>
  <si>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</si>
  <si>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</si>
  <si>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</si>
  <si>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</si>
  <si>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</si>
  <si>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</si>
  <si>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</si>
  <si>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</si>
  <si>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</si>
  <si>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</si>
  <si>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</si>
  <si>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</si>
  <si>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</si>
  <si>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</si>
  <si>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</si>
  <si>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</si>
  <si>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</si>
  <si>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</si>
  <si>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</si>
  <si>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</si>
  <si>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</si>
  <si>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</si>
  <si>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</si>
  <si>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</si>
  <si>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</si>
  <si>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</si>
  <si>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</si>
  <si>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</si>
  <si>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</si>
  <si>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</si>
  <si>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</si>
  <si>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</si>
  <si>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</si>
  <si>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</si>
  <si>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</si>
  <si>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</si>
  <si>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</si>
  <si>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</si>
  <si>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</si>
  <si>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</si>
  <si>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</si>
  <si>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</si>
  <si>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</si>
  <si>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</si>
  <si>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</si>
  <si>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</si>
  <si>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</si>
  <si>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</si>
  <si>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</si>
  <si>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</si>
  <si>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</si>
  <si>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</si>
  <si>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</si>
  <si>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</si>
  <si>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</si>
  <si>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</si>
  <si>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</si>
  <si>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</si>
  <si>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</si>
  <si>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</si>
  <si>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</si>
  <si>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</si>
  <si>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</si>
  <si>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</si>
  <si>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</si>
  <si>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</si>
  <si>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</si>
  <si>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</si>
  <si>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</si>
  <si>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</si>
  <si>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</si>
  <si>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</si>
  <si>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</si>
  <si>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</si>
  <si>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</si>
  <si>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</si>
  <si>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</si>
  <si>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</si>
  <si>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</si>
  <si>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</si>
  <si>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</si>
  <si>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</si>
  <si>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</si>
  <si>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</si>
  <si>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</si>
  <si>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</si>
  <si>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</si>
  <si>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</si>
  <si>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</si>
  <si>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</si>
  <si>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</si>
  <si>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</si>
  <si>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</si>
  <si>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</si>
  <si>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</si>
  <si>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</si>
  <si>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</si>
  <si>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</si>
  <si>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</si>
  <si>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</si>
  <si>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</si>
  <si>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</si>
  <si>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</si>
  <si>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</si>
  <si>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</si>
  <si>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</si>
  <si>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</si>
  <si>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</si>
  <si>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</si>
  <si>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</si>
  <si>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</si>
  <si>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</si>
  <si>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</si>
  <si>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</si>
  <si>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</si>
  <si>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</si>
  <si>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</si>
  <si>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</si>
  <si>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</si>
  <si>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</si>
  <si>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</si>
  <si>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</si>
  <si>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</si>
  <si>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</si>
  <si>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</si>
  <si>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</si>
  <si>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</si>
  <si>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</si>
  <si>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</si>
  <si>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</si>
  <si>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</si>
  <si>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</si>
  <si>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</si>
  <si>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</si>
  <si>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</si>
  <si>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</si>
  <si>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</si>
  <si>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</si>
  <si>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</si>
  <si>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</si>
  <si>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</si>
  <si>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</si>
  <si>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</si>
  <si>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</si>
  <si>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</si>
  <si>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</si>
  <si>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</si>
  <si>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</si>
  <si>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</si>
  <si>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</si>
  <si>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</si>
  <si>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</si>
  <si>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</si>
  <si>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</si>
  <si>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</si>
  <si>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</si>
  <si>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</si>
  <si>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</si>
  <si>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</si>
  <si>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</si>
  <si>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</si>
  <si>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</si>
  <si>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</si>
  <si>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</si>
  <si>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</si>
  <si>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</si>
  <si>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</si>
  <si>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</si>
  <si>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</si>
  <si>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</si>
  <si>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</si>
  <si>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</si>
  <si>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</si>
  <si>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</si>
  <si>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</si>
  <si>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</si>
  <si>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</si>
  <si>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</si>
  <si>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</si>
  <si>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</si>
  <si>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</si>
  <si>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</si>
  <si>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</si>
  <si>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</si>
  <si>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</si>
  <si>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</si>
  <si>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</si>
  <si>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</si>
  <si>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</si>
  <si>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</si>
  <si>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</si>
  <si>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</si>
  <si>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</si>
  <si>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</si>
  <si>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</si>
  <si>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</si>
  <si>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</si>
  <si>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</si>
  <si>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</si>
  <si>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</si>
  <si>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</si>
  <si>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</si>
  <si>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</si>
  <si>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</si>
  <si>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</si>
  <si>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</si>
  <si>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</si>
  <si>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</si>
  <si>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</si>
  <si>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</si>
  <si>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</si>
  <si>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</si>
  <si>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</si>
  <si>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</si>
  <si>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</si>
  <si>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</si>
  <si>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</si>
  <si>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</si>
  <si>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</si>
  <si>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</si>
  <si>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</si>
  <si>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</si>
  <si>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</si>
  <si>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</si>
  <si>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</si>
  <si>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</si>
  <si>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</si>
  <si>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</si>
  <si>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</si>
  <si>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</si>
  <si>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</si>
  <si>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</si>
  <si>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</si>
  <si>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</si>
  <si>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</si>
  <si>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</si>
  <si>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</si>
  <si>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</si>
  <si>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</si>
  <si>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</si>
  <si>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</si>
  <si>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</si>
  <si>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</si>
  <si>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</si>
  <si>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</si>
  <si>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</si>
  <si>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</si>
  <si>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</si>
  <si>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</si>
  <si>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</si>
  <si>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</si>
  <si>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</si>
  <si>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</si>
  <si>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</si>
  <si>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</si>
  <si>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</si>
  <si>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</si>
  <si>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</si>
  <si>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</si>
  <si>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</si>
  <si>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</si>
  <si>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</si>
  <si>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</si>
  <si>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</si>
  <si>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</si>
  <si>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</si>
  <si>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</si>
  <si>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</si>
  <si>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</si>
  <si>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</si>
  <si>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</si>
  <si>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</si>
  <si>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</si>
  <si>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</si>
  <si>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</si>
  <si>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</si>
  <si>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</si>
  <si>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</si>
  <si>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</si>
  <si>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</si>
  <si>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</si>
  <si>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</si>
  <si>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</si>
  <si>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</si>
  <si>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</si>
  <si>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</si>
  <si>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</si>
  <si>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</si>
  <si>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</si>
  <si>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</si>
  <si>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</si>
  <si>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</si>
  <si>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</si>
  <si>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</si>
  <si>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</si>
  <si>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</si>
  <si>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</si>
  <si>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</si>
  <si>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</si>
  <si>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</si>
  <si>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</si>
  <si>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</si>
  <si>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</si>
  <si>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</si>
  <si>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</si>
  <si>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</si>
  <si>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</si>
  <si>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</si>
  <si>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</si>
  <si>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</si>
  <si>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</si>
  <si>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</si>
  <si>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</si>
  <si>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</si>
  <si>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</si>
  <si>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</si>
  <si>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</si>
  <si>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</si>
  <si>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</si>
  <si>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</si>
  <si>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</si>
  <si>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</si>
  <si>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</si>
  <si>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</si>
  <si>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</si>
  <si>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</si>
  <si>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</si>
  <si>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</si>
  <si>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</si>
  <si>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</si>
  <si>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</si>
  <si>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</si>
  <si>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</si>
  <si>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</si>
  <si>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</si>
  <si>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</si>
  <si>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</si>
  <si>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</si>
  <si>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</si>
  <si>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</si>
  <si>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</si>
  <si>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</si>
  <si>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</si>
  <si>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</si>
  <si>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</si>
  <si>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</si>
  <si>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</si>
  <si>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</si>
  <si>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</si>
  <si>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</si>
  <si>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</si>
  <si>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</si>
  <si>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</si>
  <si>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</si>
  <si>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</si>
  <si>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</si>
  <si>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</si>
  <si>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</si>
  <si>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</si>
  <si>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</si>
  <si>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</si>
  <si>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</si>
  <si>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</si>
  <si>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</si>
  <si>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</si>
  <si>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</si>
  <si>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</si>
  <si>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</si>
  <si>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</si>
  <si>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</si>
  <si>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</si>
  <si>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</si>
  <si>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</si>
  <si>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</si>
  <si>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</si>
  <si>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</si>
  <si>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</si>
  <si>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</si>
  <si>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</si>
  <si>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</si>
  <si>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</si>
  <si>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</si>
  <si>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</si>
  <si>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</si>
  <si>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</si>
  <si>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</si>
  <si>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</si>
  <si>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</si>
  <si>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</si>
  <si>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</si>
  <si>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</si>
  <si>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</si>
  <si>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</si>
  <si>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</si>
  <si>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</si>
  <si>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</si>
  <si>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</si>
  <si>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</si>
  <si>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</si>
  <si>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</si>
  <si>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</si>
  <si>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</si>
  <si>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</si>
  <si>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</si>
  <si>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</si>
  <si>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</si>
  <si>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</si>
  <si>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</si>
  <si>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</si>
  <si>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</si>
  <si>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</si>
  <si>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</si>
  <si>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</si>
  <si>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</si>
  <si>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</si>
  <si>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</si>
  <si>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</si>
  <si>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</si>
  <si>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</si>
  <si>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</si>
  <si>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</si>
  <si>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</si>
  <si>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</si>
  <si>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</si>
  <si>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</si>
  <si>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</si>
  <si>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</si>
  <si>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</si>
  <si>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</si>
  <si>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</si>
  <si>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</si>
  <si>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</si>
  <si>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</si>
  <si>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</si>
  <si>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</si>
  <si>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</si>
  <si>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</si>
  <si>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</si>
  <si>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</si>
  <si>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</si>
  <si>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</si>
  <si>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</si>
  <si>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</si>
  <si>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</si>
  <si>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</si>
  <si>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</si>
  <si>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</si>
  <si>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</si>
  <si>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</si>
  <si>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</si>
  <si>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</si>
  <si>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</si>
  <si>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</si>
  <si>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</si>
  <si>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</si>
  <si>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</si>
  <si>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</si>
  <si>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</si>
  <si>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</si>
  <si>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</si>
  <si>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</si>
  <si>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</si>
  <si>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</si>
  <si>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</si>
  <si>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</si>
  <si>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</si>
  <si>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</si>
  <si>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</si>
  <si>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</si>
  <si>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</si>
  <si>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</si>
  <si>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</si>
  <si>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</si>
  <si>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</si>
  <si>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</si>
  <si>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</si>
  <si>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</si>
  <si>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</si>
  <si>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</si>
  <si>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</si>
  <si>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</si>
  <si>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</si>
  <si>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</si>
  <si>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</si>
  <si>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</si>
  <si>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</si>
  <si>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</si>
  <si>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</si>
  <si>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</si>
  <si>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</si>
  <si>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</si>
  <si>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</si>
  <si>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</si>
  <si>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</si>
  <si>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</si>
  <si>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</si>
  <si>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</si>
  <si>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</si>
  <si>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</si>
  <si>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</si>
  <si>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</si>
  <si>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</si>
  <si>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</si>
  <si>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</si>
  <si>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</si>
  <si>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</si>
  <si>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</si>
  <si>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</si>
  <si>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</si>
  <si>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</si>
  <si>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</si>
  <si>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</si>
  <si>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</si>
  <si>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</si>
  <si>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</si>
  <si>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</si>
  <si>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</si>
  <si>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</si>
  <si>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</si>
  <si>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</si>
  <si>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</si>
  <si>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</si>
  <si>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</si>
  <si>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</si>
  <si>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</si>
  <si>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</si>
  <si>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</si>
  <si>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</si>
  <si>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</si>
  <si>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</si>
  <si>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</si>
  <si>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</si>
  <si>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</si>
  <si>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</si>
  <si>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</si>
  <si>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</si>
  <si>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</si>
  <si>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</si>
  <si>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</si>
  <si>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</si>
  <si>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</si>
  <si>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</si>
  <si>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</si>
  <si>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</si>
  <si>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</si>
  <si>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</si>
  <si>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</si>
  <si>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</si>
  <si>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</si>
  <si>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</si>
  <si>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</si>
  <si>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</si>
  <si>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</si>
  <si>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</si>
  <si>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</si>
  <si>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</si>
  <si>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</si>
  <si>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</si>
  <si>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</si>
  <si>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</si>
  <si>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</si>
  <si>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</si>
  <si>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</si>
  <si>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</si>
  <si>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</si>
  <si>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</si>
  <si>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</si>
  <si>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</si>
  <si>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</si>
  <si>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</si>
  <si>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</si>
  <si>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</si>
  <si>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</si>
  <si>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</si>
  <si>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</si>
  <si>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</si>
  <si>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</si>
  <si>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</si>
  <si>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</si>
  <si>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</si>
  <si>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</si>
  <si>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</si>
  <si>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</si>
  <si>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</si>
  <si>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</si>
  <si>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</si>
  <si>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</si>
  <si>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</si>
  <si>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</si>
  <si>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</si>
  <si>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</si>
  <si>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</si>
  <si>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</si>
  <si>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</si>
  <si>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</si>
  <si>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</si>
  <si>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</si>
  <si>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</si>
  <si>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</si>
  <si>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</si>
  <si>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</si>
  <si>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</si>
  <si>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</si>
  <si>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</si>
  <si>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</si>
  <si>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</si>
  <si>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</si>
  <si>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</si>
  <si>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</si>
  <si>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</si>
  <si>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</si>
  <si>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</si>
  <si>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</si>
  <si>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</si>
  <si>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</si>
  <si>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</si>
  <si>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</si>
  <si>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</si>
  <si>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</si>
  <si>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</si>
  <si>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</si>
  <si>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</si>
  <si>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</si>
  <si>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</si>
  <si>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</si>
  <si>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</si>
  <si>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</si>
  <si>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</si>
  <si>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</si>
  <si>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</si>
  <si>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</si>
  <si>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</si>
  <si>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</si>
  <si>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</si>
  <si>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</si>
  <si>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</si>
  <si>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</si>
  <si>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</si>
  <si>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</si>
  <si>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</si>
  <si>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</si>
  <si>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</si>
  <si>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</si>
  <si>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</si>
  <si>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</si>
  <si>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</si>
  <si>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</si>
  <si>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</si>
  <si>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</si>
  <si>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</si>
  <si>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</si>
  <si>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</si>
  <si>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</si>
  <si>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</si>
  <si>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</si>
  <si>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</si>
  <si>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</si>
  <si>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</si>
  <si>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</si>
  <si>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</si>
  <si>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</si>
  <si>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</si>
  <si>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</si>
  <si>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</si>
  <si>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</si>
  <si>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</si>
  <si>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</si>
  <si>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</si>
  <si>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</si>
  <si>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</si>
  <si>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</si>
  <si>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</si>
  <si>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</si>
  <si>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</si>
  <si>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</si>
  <si>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</si>
  <si>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</si>
  <si>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</si>
  <si>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</si>
  <si>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</si>
  <si>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</si>
  <si>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</si>
  <si>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</si>
  <si>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</si>
  <si>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</si>
  <si>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</si>
  <si>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</si>
  <si>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</si>
  <si>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</si>
  <si>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</si>
  <si>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</si>
  <si>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</si>
  <si>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</si>
  <si>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</si>
  <si>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</si>
  <si>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</si>
  <si>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</si>
  <si>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</si>
  <si>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</si>
  <si>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</si>
  <si>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</si>
  <si>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</si>
  <si>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</si>
  <si>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</si>
  <si>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</si>
  <si>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</si>
  <si>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</si>
  <si>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</si>
  <si>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</si>
  <si>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</si>
  <si>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</si>
  <si>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</si>
  <si>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</si>
  <si>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</si>
  <si>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</si>
  <si>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</si>
  <si>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</si>
  <si>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</si>
  <si>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</si>
  <si>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</si>
  <si>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</si>
  <si>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</si>
  <si>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</si>
  <si>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</si>
  <si>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</si>
  <si>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</si>
  <si>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</si>
  <si>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</si>
  <si>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</si>
  <si>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</si>
  <si>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</si>
  <si>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</si>
  <si>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</si>
  <si>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</si>
  <si>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</si>
  <si>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</si>
  <si>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</si>
  <si>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</si>
  <si>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</si>
  <si>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</si>
  <si>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</si>
  <si>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</si>
  <si>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</si>
  <si>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</si>
  <si>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</si>
  <si>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</si>
  <si>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</si>
  <si>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</si>
  <si>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</si>
  <si>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</si>
  <si>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</si>
  <si>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</si>
  <si>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</si>
  <si>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</si>
  <si>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</si>
  <si>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</si>
  <si>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</si>
  <si>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</si>
  <si>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</si>
  <si>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</si>
  <si>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</si>
  <si>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</si>
  <si>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</si>
  <si>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</si>
  <si>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</si>
  <si>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</si>
  <si>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</si>
  <si>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</si>
  <si>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</si>
  <si>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</si>
  <si>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</si>
  <si>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</si>
  <si>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</si>
  <si>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</si>
  <si>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</si>
  <si>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</si>
  <si>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</si>
  <si>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</si>
  <si>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</si>
  <si>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</si>
  <si>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</si>
  <si>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</si>
  <si>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</si>
  <si>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</si>
  <si>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</si>
  <si>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</si>
  <si>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</si>
  <si>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</si>
  <si>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</si>
  <si>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</si>
  <si>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</si>
  <si>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</si>
  <si>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</si>
  <si>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</si>
  <si>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</si>
  <si>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</si>
  <si>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</si>
  <si>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</si>
  <si>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</si>
  <si>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</si>
  <si>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</si>
  <si>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</si>
  <si>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</si>
  <si>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</si>
  <si>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</si>
  <si>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</si>
  <si>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</si>
  <si>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</si>
  <si>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</si>
  <si>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</si>
  <si>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</si>
  <si>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</si>
  <si>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</si>
  <si>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</si>
  <si>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</si>
  <si>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</si>
  <si>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</si>
  <si>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</si>
  <si>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</si>
  <si>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</si>
  <si>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</si>
  <si>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</si>
  <si>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</si>
  <si>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</si>
  <si>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</si>
  <si>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</si>
  <si>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</si>
  <si>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</si>
  <si>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</si>
  <si>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</si>
  <si>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</si>
  <si>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</si>
  <si>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</si>
  <si>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</si>
  <si>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</si>
  <si>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</si>
  <si>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</si>
  <si>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</si>
  <si>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</si>
  <si>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</si>
  <si>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</si>
  <si>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</si>
  <si>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</si>
  <si>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</si>
  <si>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</si>
  <si>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</si>
  <si>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</si>
  <si>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</si>
  <si>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</si>
  <si>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</si>
  <si>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</si>
  <si>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</si>
  <si>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</si>
  <si>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</si>
  <si>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</si>
  <si>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</si>
  <si>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</si>
  <si>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</si>
  <si>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</si>
  <si>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</si>
  <si>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</si>
  <si>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</si>
  <si>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</si>
  <si>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</si>
  <si>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</si>
  <si>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</si>
  <si>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</si>
  <si>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</si>
  <si>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</si>
  <si>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</si>
  <si>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</si>
  <si>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</si>
  <si>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</si>
  <si>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</si>
  <si>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</si>
  <si>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</si>
  <si>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</si>
  <si>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</si>
  <si>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</si>
  <si>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</si>
  <si>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</si>
  <si>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</si>
  <si>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</si>
  <si>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</si>
  <si>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</si>
  <si>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</si>
  <si>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</si>
  <si>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</si>
  <si>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</si>
  <si>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</si>
  <si>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</si>
  <si>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</si>
  <si>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</si>
  <si>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</si>
  <si>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</si>
  <si>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</si>
  <si>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</si>
  <si>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</si>
  <si>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</si>
  <si>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</si>
  <si>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</si>
  <si>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</si>
  <si>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</si>
  <si>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</si>
  <si>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</si>
  <si>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</si>
  <si>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</si>
  <si>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</si>
  <si>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</si>
  <si>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</si>
  <si>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</si>
  <si>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</si>
  <si>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</si>
  <si>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</si>
  <si>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</si>
  <si>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</si>
  <si>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</si>
  <si>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</si>
  <si>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</si>
  <si>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</si>
  <si>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</si>
  <si>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</si>
  <si>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</si>
  <si>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</si>
  <si>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</si>
  <si>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</si>
  <si>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</si>
  <si>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</si>
  <si>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</si>
  <si>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</si>
  <si>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</si>
  <si>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</si>
  <si>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</si>
  <si>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</si>
  <si>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</si>
  <si>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</si>
  <si>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</si>
  <si>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</si>
  <si>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</si>
  <si>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</si>
  <si>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</si>
  <si>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</si>
  <si>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</si>
  <si>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</si>
  <si>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</si>
  <si>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</si>
  <si>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</si>
  <si>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</si>
  <si>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</si>
  <si>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</si>
  <si>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</si>
  <si>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</si>
  <si>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</si>
  <si>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</si>
  <si>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</si>
  <si>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</si>
  <si>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</si>
  <si>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</si>
  <si>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</si>
  <si>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</si>
  <si>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</si>
  <si>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</si>
  <si>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</si>
  <si>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</si>
  <si>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</si>
  <si>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</si>
  <si>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</si>
  <si>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</si>
  <si>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</si>
  <si>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</si>
  <si>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</si>
  <si>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</si>
  <si>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</si>
  <si>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</si>
  <si>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</si>
  <si>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</si>
  <si>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</si>
  <si>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</si>
  <si>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</si>
  <si>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</si>
  <si>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</si>
  <si>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</si>
  <si>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</si>
  <si>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</si>
  <si>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</si>
  <si>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</si>
  <si>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</si>
  <si>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</si>
  <si>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</si>
  <si>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</si>
  <si>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</si>
  <si>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</si>
  <si>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</si>
  <si>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</si>
  <si>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</si>
  <si>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</si>
  <si>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</si>
  <si>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</si>
  <si>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</si>
  <si>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</si>
  <si>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</si>
  <si>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</si>
  <si>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</si>
  <si>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</si>
  <si>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</si>
  <si>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</si>
  <si>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</si>
  <si>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</si>
  <si>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</si>
  <si>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</si>
  <si>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</si>
  <si>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</si>
  <si>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</si>
  <si>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</si>
  <si>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</si>
  <si>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</si>
  <si>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</si>
  <si>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</si>
  <si>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</si>
  <si>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</si>
  <si>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</si>
  <si>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</si>
  <si>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</si>
  <si>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</si>
  <si>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</si>
  <si>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</si>
  <si>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</si>
  <si>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</si>
  <si>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</si>
  <si>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</si>
  <si>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</si>
  <si>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</si>
  <si>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</si>
  <si>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</si>
  <si>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</si>
  <si>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</si>
  <si>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</si>
  <si>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</si>
  <si>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</si>
  <si>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</si>
  <si>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</si>
  <si>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</si>
  <si>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</si>
  <si>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</si>
  <si>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</si>
  <si>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</si>
  <si>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</si>
  <si>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</si>
  <si>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</si>
  <si>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</si>
  <si>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</si>
  <si>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</si>
  <si>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</si>
  <si>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</si>
  <si>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</si>
  <si>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</si>
  <si>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</si>
  <si>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</si>
  <si>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</si>
  <si>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</si>
  <si>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</si>
  <si>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</si>
  <si>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</si>
  <si>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</si>
  <si>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</si>
  <si>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</si>
  <si>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</si>
  <si>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</si>
  <si>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</si>
  <si>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</si>
  <si>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</si>
  <si>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</si>
  <si>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</si>
  <si>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</si>
  <si>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</si>
  <si>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</si>
  <si>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</si>
  <si>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</si>
  <si>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</si>
  <si>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</si>
  <si>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</si>
  <si>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</si>
  <si>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</si>
  <si>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</si>
  <si>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</si>
  <si>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</si>
  <si>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</si>
  <si>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</si>
  <si>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</si>
  <si>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</si>
  <si>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</si>
  <si>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</si>
  <si>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</si>
  <si>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</si>
  <si>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</si>
  <si>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</si>
  <si>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</si>
  <si>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</si>
  <si>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</si>
  <si>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</si>
  <si>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</si>
  <si>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</si>
  <si>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</si>
  <si>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</si>
  <si>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</si>
  <si>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</si>
  <si>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</si>
  <si>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</si>
  <si>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</si>
  <si>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</si>
  <si>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</si>
  <si>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</si>
  <si>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</si>
  <si>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</si>
  <si>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</si>
  <si>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</si>
  <si>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</si>
  <si>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</si>
  <si>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</si>
  <si>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</si>
  <si>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</si>
  <si>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</si>
  <si>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</si>
  <si>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</si>
  <si>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</si>
  <si>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</si>
  <si>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</si>
  <si>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</si>
  <si>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</si>
  <si>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</si>
  <si>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</si>
  <si>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</si>
  <si>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</si>
  <si>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</si>
  <si>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</si>
  <si>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</si>
  <si>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</si>
  <si>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</si>
  <si>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</si>
  <si>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</si>
  <si>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</si>
  <si>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</si>
  <si>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</si>
  <si>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</si>
  <si>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</si>
  <si>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</si>
  <si>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</si>
  <si>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</si>
  <si>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</si>
  <si>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</si>
  <si>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</si>
  <si>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</si>
  <si>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</si>
  <si>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</si>
  <si>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</si>
  <si>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</si>
  <si>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</si>
  <si>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</si>
  <si>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</si>
  <si>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</si>
  <si>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</si>
  <si>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</si>
  <si>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</si>
  <si>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</si>
  <si>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</si>
  <si>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</si>
  <si>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</si>
  <si>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</si>
  <si>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</si>
  <si>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</si>
  <si>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</si>
  <si>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</si>
  <si>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</si>
  <si>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</si>
  <si>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</si>
  <si>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</si>
  <si>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</si>
  <si>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</si>
  <si>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</si>
  <si>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</si>
  <si>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</si>
  <si>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</si>
  <si>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</si>
  <si>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</si>
  <si>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</si>
  <si>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</si>
  <si>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</si>
  <si>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</si>
  <si>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</si>
  <si>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</si>
  <si>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</si>
  <si>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</si>
  <si>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</si>
  <si>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</si>
  <si>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</si>
  <si>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</si>
  <si>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</si>
  <si>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</si>
  <si>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</si>
  <si>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</si>
  <si>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</si>
  <si>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</si>
  <si>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</si>
  <si>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</si>
  <si>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</si>
  <si>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</si>
  <si>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</si>
  <si>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</si>
  <si>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</si>
  <si>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</si>
  <si>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</si>
  <si>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</si>
  <si>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</si>
  <si>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</si>
  <si>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</si>
  <si>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</si>
  <si>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</si>
  <si>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</si>
  <si>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</si>
  <si>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</si>
  <si>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</si>
  <si>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</si>
  <si>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</si>
  <si>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</si>
  <si>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</si>
  <si>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</si>
  <si>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</si>
  <si>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</si>
  <si>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</si>
  <si>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</si>
  <si>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</si>
  <si>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</si>
  <si>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</si>
  <si>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</si>
  <si>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</si>
  <si>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</si>
  <si>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</si>
  <si>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</si>
  <si>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</si>
  <si>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</si>
  <si>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</si>
  <si>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</si>
  <si>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</si>
  <si>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</si>
  <si>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</si>
  <si>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</si>
  <si>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</si>
  <si>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</si>
  <si>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</si>
  <si>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</si>
  <si>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</si>
  <si>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</si>
  <si>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</si>
  <si>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</si>
  <si>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</si>
  <si>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</si>
  <si>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</si>
  <si>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</si>
  <si>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</si>
  <si>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</si>
  <si>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</si>
  <si>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</si>
  <si>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</si>
  <si>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</si>
  <si>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</si>
  <si>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</si>
  <si>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</si>
  <si>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</si>
  <si>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</si>
  <si>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</si>
  <si>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</si>
  <si>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</si>
  <si>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</si>
  <si>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</si>
  <si>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</si>
  <si>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</si>
  <si>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</si>
  <si>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</si>
  <si>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</si>
  <si>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</si>
  <si>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</si>
  <si>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</si>
  <si>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</si>
  <si>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</si>
  <si>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</si>
  <si>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</si>
  <si>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</si>
  <si>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</si>
  <si>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</si>
  <si>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</si>
  <si>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</si>
  <si>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</si>
  <si>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</si>
  <si>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</si>
  <si>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</si>
  <si>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</si>
  <si>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</si>
  <si>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</si>
  <si>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</si>
  <si>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</si>
  <si>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</si>
  <si>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</si>
  <si>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</si>
  <si>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</si>
  <si>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</si>
  <si>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</si>
  <si>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</si>
  <si>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</si>
  <si>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</si>
  <si>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</si>
  <si>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</si>
  <si>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</si>
  <si>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</si>
  <si>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</si>
  <si>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</si>
  <si>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</si>
  <si>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</si>
  <si>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</si>
  <si>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</si>
  <si>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</si>
  <si>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</si>
  <si>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</si>
  <si>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</si>
  <si>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</si>
  <si>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</si>
  <si>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</si>
  <si>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</si>
  <si>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</si>
  <si>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</si>
  <si>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</si>
  <si>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</si>
  <si>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</si>
  <si>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</si>
  <si>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</si>
  <si>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</si>
  <si>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</si>
  <si>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</si>
  <si>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</si>
  <si>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</si>
  <si>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</si>
  <si>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</si>
  <si>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</si>
  <si>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</si>
  <si>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</si>
  <si>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</si>
  <si>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</si>
  <si>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</si>
  <si>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</si>
  <si>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</si>
  <si>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</si>
  <si>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</si>
  <si>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</si>
  <si>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</si>
  <si>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</si>
  <si>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</si>
  <si>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</si>
  <si>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</si>
  <si>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</si>
  <si>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</si>
  <si>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</si>
  <si>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</si>
  <si>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</si>
  <si>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</si>
  <si>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</si>
  <si>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</si>
  <si>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</si>
  <si>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</si>
  <si>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</si>
  <si>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</si>
  <si>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</si>
  <si>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</si>
  <si>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</si>
  <si>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</si>
  <si>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</si>
  <si>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</si>
  <si>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</si>
  <si>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</si>
  <si>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</si>
  <si>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</si>
  <si>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</si>
  <si>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</si>
  <si>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</si>
  <si>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</si>
  <si>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</si>
  <si>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</si>
  <si>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</si>
  <si>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</si>
  <si>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</si>
  <si>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</si>
  <si>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</si>
  <si>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</si>
  <si>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</si>
  <si>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</si>
  <si>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</si>
  <si>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</si>
  <si>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</si>
  <si>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</si>
  <si>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</si>
  <si>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</si>
  <si>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</si>
  <si>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</si>
  <si>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</si>
  <si>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</si>
  <si>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</si>
  <si>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</si>
  <si>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</si>
  <si>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</si>
  <si>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</si>
  <si>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</si>
  <si>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</si>
  <si>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</si>
  <si>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</si>
  <si>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</si>
  <si>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</si>
  <si>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</si>
  <si>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</si>
  <si>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</si>
  <si>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</si>
  <si>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</si>
  <si>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</si>
  <si>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</si>
  <si>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</si>
  <si>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</si>
  <si>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</si>
  <si>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</si>
  <si>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</si>
  <si>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</si>
  <si>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</si>
  <si>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</si>
  <si>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</si>
  <si>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</si>
  <si>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</si>
  <si>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</si>
  <si>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</si>
  <si>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</si>
  <si>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</si>
  <si>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</si>
  <si>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</si>
  <si>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</si>
  <si>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</si>
  <si>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</si>
  <si>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</si>
  <si>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</si>
  <si>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</si>
  <si>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</si>
  <si>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</si>
  <si>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</si>
  <si>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</si>
  <si>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</si>
  <si>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</si>
  <si>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</si>
  <si>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</si>
  <si>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</si>
  <si>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</si>
  <si>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</si>
  <si>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</si>
  <si>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</si>
  <si>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</si>
  <si>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</si>
  <si>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</si>
  <si>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</si>
  <si>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</si>
  <si>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</si>
  <si>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</si>
  <si>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</si>
  <si>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</si>
  <si>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</si>
  <si>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</si>
  <si>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</si>
  <si>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</si>
  <si>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</si>
  <si>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</si>
  <si>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</si>
  <si>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</si>
  <si>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</si>
  <si>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</si>
  <si>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</si>
  <si>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</si>
  <si>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</si>
  <si>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</si>
  <si>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</si>
  <si>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</si>
  <si>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</si>
  <si>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</si>
  <si>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</si>
  <si>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</si>
  <si>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</si>
  <si>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</si>
  <si>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</si>
  <si>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</si>
  <si>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</si>
  <si>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</si>
  <si>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</si>
  <si>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</si>
  <si>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</si>
  <si>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</si>
  <si>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</si>
  <si>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</si>
  <si>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</si>
  <si>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</si>
  <si>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</si>
  <si>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</si>
  <si>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</si>
  <si>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</si>
  <si>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</si>
  <si>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</si>
  <si>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</si>
  <si>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</si>
  <si>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</si>
  <si>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</si>
  <si>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</si>
  <si>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</si>
  <si>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</si>
  <si>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</si>
  <si>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</si>
  <si>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</si>
  <si>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</si>
  <si>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</si>
  <si>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</si>
  <si>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</si>
  <si>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</si>
  <si>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</si>
  <si>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</si>
  <si>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</si>
  <si>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</si>
  <si>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</si>
  <si>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</si>
  <si>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</si>
  <si>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</si>
  <si>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</si>
  <si>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</si>
  <si>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</si>
  <si>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</si>
  <si>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</si>
  <si>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</si>
  <si>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</si>
  <si>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</si>
  <si>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</si>
  <si>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</si>
  <si>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</si>
  <si>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</si>
  <si>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</si>
  <si>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</si>
  <si>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</si>
  <si>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</si>
  <si>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</si>
  <si>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</si>
  <si>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</si>
  <si>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</si>
  <si>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</si>
  <si>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</si>
  <si>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</si>
  <si>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</si>
  <si>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</si>
  <si>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</si>
  <si>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</si>
  <si>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</si>
  <si>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</si>
  <si>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</si>
  <si>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</si>
  <si>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</si>
  <si>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</si>
  <si>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</si>
  <si>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</si>
  <si>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</si>
  <si>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</si>
  <si>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</si>
  <si>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</si>
  <si>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</si>
  <si>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</si>
  <si>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</si>
  <si>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</si>
  <si>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</si>
  <si>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</si>
  <si>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</si>
  <si>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</si>
  <si>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</si>
  <si>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</si>
  <si>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</si>
  <si>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</si>
  <si>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</si>
  <si>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</si>
  <si>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</si>
  <si>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</si>
  <si>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</si>
  <si>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</si>
  <si>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</si>
  <si>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</si>
  <si>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</si>
  <si>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</si>
  <si>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</si>
  <si>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</si>
  <si>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</si>
  <si>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</si>
  <si>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</si>
  <si>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</si>
  <si>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</si>
  <si>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</si>
  <si>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</si>
  <si>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</si>
  <si>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</si>
  <si>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</si>
  <si>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</si>
  <si>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</si>
  <si>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</si>
  <si>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</si>
  <si>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</si>
  <si>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</si>
  <si>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</si>
  <si>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</si>
  <si>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</si>
  <si>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</si>
  <si>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</si>
  <si>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</si>
  <si>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</si>
  <si>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</si>
  <si>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</si>
  <si>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</si>
  <si>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</si>
  <si>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</si>
  <si>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</si>
  <si>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</si>
  <si>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</si>
  <si>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</si>
  <si>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</si>
  <si>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</si>
  <si>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</si>
  <si>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</si>
  <si>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</si>
  <si>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</si>
  <si>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</si>
  <si>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</si>
  <si>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</si>
  <si>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</si>
  <si>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</si>
  <si>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</si>
  <si>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</si>
  <si>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</si>
  <si>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</si>
  <si>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</si>
  <si>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</si>
  <si>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</si>
  <si>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</si>
  <si>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</si>
  <si>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</si>
  <si>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</si>
  <si>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</si>
  <si>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</si>
  <si>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</si>
  <si>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</si>
  <si>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</si>
  <si>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</si>
  <si>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</si>
  <si>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</si>
  <si>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</si>
  <si>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</si>
  <si>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</si>
  <si>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</si>
  <si>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</si>
  <si>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</si>
  <si>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</si>
  <si>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</si>
  <si>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</si>
  <si>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</si>
  <si>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</si>
  <si>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</si>
  <si>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</si>
  <si>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</si>
  <si>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</si>
  <si>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</si>
  <si>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</si>
  <si>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</si>
  <si>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</si>
  <si>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</si>
  <si>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</si>
  <si>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</si>
  <si>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</si>
  <si>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</si>
  <si>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</si>
  <si>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</si>
  <si>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</si>
  <si>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</si>
  <si>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</si>
  <si>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</si>
  <si>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</si>
  <si>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</si>
  <si>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</si>
  <si>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</si>
  <si>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</si>
  <si>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</si>
  <si>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</si>
  <si>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</si>
  <si>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</si>
  <si>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</si>
  <si>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</si>
  <si>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</si>
  <si>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</si>
  <si>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</si>
  <si>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</si>
  <si>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</si>
  <si>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</si>
  <si>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</si>
  <si>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</si>
  <si>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</si>
  <si>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</si>
  <si>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</si>
  <si>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</si>
  <si>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</si>
  <si>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</si>
  <si>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</si>
  <si>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</si>
  <si>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</si>
  <si>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</si>
  <si>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</si>
  <si>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</si>
  <si>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</si>
  <si>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</si>
  <si>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</si>
  <si>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</si>
  <si>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</si>
  <si>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</si>
  <si>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</si>
  <si>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</si>
  <si>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</si>
  <si>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</si>
  <si>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</si>
  <si>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</si>
  <si>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</si>
  <si>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</si>
  <si>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</si>
  <si>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</si>
  <si>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</si>
  <si>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</si>
  <si>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</si>
  <si>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</si>
  <si>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</si>
  <si>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</si>
  <si>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</si>
  <si>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</si>
  <si>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</si>
  <si>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</si>
  <si>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</si>
  <si>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</si>
  <si>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</si>
  <si>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</si>
  <si>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</si>
  <si>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</si>
  <si>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</si>
  <si>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</si>
  <si>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</si>
  <si>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</si>
  <si>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</si>
  <si>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</si>
  <si>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</si>
  <si>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</si>
  <si>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</si>
  <si>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</si>
  <si>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</si>
  <si>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</si>
  <si>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</si>
  <si>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</si>
  <si>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</si>
  <si>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</si>
  <si>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</si>
  <si>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</si>
  <si>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</si>
  <si>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</si>
  <si>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</si>
  <si>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</si>
  <si>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</si>
  <si>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</si>
  <si>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</si>
  <si>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</si>
  <si>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</si>
  <si>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</si>
  <si>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</si>
  <si>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</si>
  <si>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</si>
  <si>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</si>
  <si>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</si>
  <si>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</si>
  <si>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</si>
  <si>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</si>
  <si>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</si>
  <si>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</si>
  <si>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</si>
  <si>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</si>
  <si>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</si>
  <si>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</si>
  <si>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</si>
  <si>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</si>
  <si>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</si>
  <si>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</si>
  <si>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</si>
  <si>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</si>
  <si>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</si>
  <si>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</si>
  <si>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</si>
  <si>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</si>
  <si>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</si>
  <si>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</si>
  <si>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</si>
  <si>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</si>
  <si>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</si>
  <si>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</si>
  <si>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</si>
  <si>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</si>
  <si>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</si>
  <si>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</si>
  <si>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</si>
  <si>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</si>
  <si>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</si>
  <si>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</si>
  <si>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</si>
  <si>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</si>
  <si>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</si>
  <si>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</si>
  <si>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</si>
  <si>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</si>
  <si>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</si>
  <si>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</si>
  <si>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</si>
  <si>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</si>
  <si>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</si>
  <si>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</si>
  <si>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</si>
  <si>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</si>
  <si>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</si>
  <si>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</si>
  <si>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</si>
  <si>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</si>
  <si>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</si>
  <si>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</si>
  <si>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</si>
  <si>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</si>
  <si>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</si>
  <si>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</si>
  <si>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</si>
  <si>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</si>
  <si>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</si>
  <si>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</si>
  <si>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</si>
  <si>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</si>
  <si>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</si>
  <si>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</si>
  <si>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</si>
  <si>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</si>
  <si>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</si>
  <si>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</si>
  <si>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</si>
  <si>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</si>
  <si>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</si>
  <si>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</si>
  <si>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</si>
  <si>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</si>
  <si>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</si>
  <si>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</si>
  <si>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</si>
  <si>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</si>
  <si>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</si>
  <si>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</si>
  <si>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</si>
  <si>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</si>
  <si>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</si>
  <si>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</si>
  <si>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</si>
  <si>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</si>
  <si>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</si>
  <si>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</si>
  <si>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</si>
  <si>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</si>
  <si>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</si>
  <si>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</si>
  <si>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</si>
  <si>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</si>
  <si>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</si>
  <si>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</si>
  <si>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</si>
  <si>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</si>
  <si>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</si>
  <si>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</si>
  <si>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</si>
  <si>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</si>
  <si>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</si>
  <si>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</si>
  <si>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</si>
  <si>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</si>
  <si>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</si>
  <si>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</si>
  <si>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</si>
  <si>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</si>
  <si>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</si>
  <si>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</si>
  <si>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</si>
  <si>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</si>
  <si>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</si>
  <si>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</si>
  <si>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</si>
  <si>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</si>
  <si>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</si>
  <si>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</si>
  <si>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</si>
  <si>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</si>
  <si>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</si>
  <si>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</si>
  <si>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</si>
  <si>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</si>
  <si>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</si>
  <si>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</si>
  <si>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</si>
  <si>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</si>
  <si>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</si>
  <si>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</si>
  <si>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</si>
  <si>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</si>
  <si>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</si>
  <si>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</si>
  <si>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</si>
  <si>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</si>
  <si>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</si>
  <si>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</si>
  <si>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</si>
  <si>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</si>
  <si>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</si>
  <si>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</si>
  <si>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</si>
  <si>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</si>
  <si>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</si>
  <si>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</si>
  <si>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</si>
  <si>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</si>
  <si>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</si>
  <si>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</si>
  <si>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</si>
  <si>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</si>
  <si>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</si>
  <si>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</si>
  <si>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</si>
  <si>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</si>
  <si>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</si>
  <si>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</si>
  <si>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</si>
  <si>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</si>
  <si>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</si>
  <si>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</si>
  <si>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</si>
  <si>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</si>
  <si>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</si>
  <si>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</si>
  <si>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</si>
  <si>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</si>
  <si>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</si>
  <si>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</si>
  <si>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</si>
  <si>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</si>
  <si>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</si>
  <si>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</si>
  <si>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</si>
  <si>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</si>
  <si>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</si>
  <si>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</si>
  <si>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</si>
  <si>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</si>
  <si>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</si>
  <si>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</si>
  <si>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</si>
  <si>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</si>
  <si>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</si>
  <si>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</si>
  <si>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</si>
  <si>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</si>
  <si>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</si>
  <si>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</si>
  <si>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</si>
  <si>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</si>
  <si>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</si>
  <si>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</si>
  <si>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</si>
  <si>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</si>
  <si>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</si>
  <si>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</si>
  <si>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</si>
  <si>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</si>
  <si>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</si>
  <si>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</si>
  <si>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</si>
  <si>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</si>
  <si>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</si>
  <si>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</si>
  <si>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</si>
  <si>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</si>
  <si>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</si>
  <si>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</si>
  <si>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</si>
  <si>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</si>
  <si>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</si>
  <si>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</si>
  <si>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</si>
  <si>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</si>
  <si>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</si>
  <si>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</si>
  <si>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</si>
  <si>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</si>
  <si>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</si>
  <si>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</si>
  <si>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</si>
  <si>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</si>
  <si>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</si>
  <si>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</si>
  <si>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</si>
  <si>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</si>
  <si>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</si>
  <si>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</si>
  <si>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</si>
  <si>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</si>
  <si>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</si>
  <si>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</si>
  <si>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</si>
  <si>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</si>
  <si>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</si>
  <si>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</si>
  <si>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</si>
  <si>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</si>
  <si>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</si>
  <si>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</si>
  <si>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</si>
  <si>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</si>
  <si>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</si>
  <si>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</si>
  <si>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</si>
  <si>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</si>
  <si>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</si>
  <si>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</si>
  <si>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</si>
  <si>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</si>
  <si>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</si>
  <si>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</si>
  <si>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</si>
  <si>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</si>
  <si>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</si>
  <si>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</si>
  <si>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</si>
  <si>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</si>
  <si>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</si>
  <si>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</si>
  <si>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</si>
  <si>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</si>
  <si>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</si>
  <si>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</si>
  <si>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</si>
  <si>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</si>
  <si>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</si>
  <si>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</si>
  <si>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</si>
  <si>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</si>
  <si>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</si>
  <si>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</si>
  <si>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</si>
  <si>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</si>
  <si>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</si>
  <si>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</si>
  <si>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</si>
  <si>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</si>
  <si>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</si>
  <si>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</si>
  <si>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</si>
  <si>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</si>
  <si>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</si>
  <si>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</si>
  <si>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</si>
  <si>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</si>
  <si>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</si>
  <si>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</si>
  <si>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</si>
  <si>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</si>
  <si>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</si>
  <si>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</si>
  <si>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</si>
  <si>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</si>
  <si>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</si>
  <si>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</si>
  <si>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</si>
  <si>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</si>
  <si>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</si>
  <si>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</si>
  <si>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</si>
  <si>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</si>
  <si>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</si>
  <si>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</si>
  <si>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</si>
  <si>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</si>
  <si>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</si>
  <si>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</si>
  <si>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</si>
  <si>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</si>
  <si>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</si>
  <si>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</si>
  <si>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</si>
  <si>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</si>
  <si>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</si>
  <si>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</si>
  <si>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</si>
  <si>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</si>
  <si>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</si>
  <si>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</si>
  <si>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</si>
  <si>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</si>
  <si>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</si>
  <si>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</si>
  <si>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</si>
  <si>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</si>
  <si>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</si>
  <si>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</si>
  <si>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</si>
  <si>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</si>
  <si>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</si>
  <si>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</si>
  <si>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</si>
  <si>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</si>
  <si>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</si>
  <si>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</si>
  <si>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</si>
  <si>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</si>
  <si>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</si>
  <si>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</si>
  <si>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</si>
  <si>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</si>
  <si>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</si>
  <si>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</si>
  <si>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</si>
  <si>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</si>
  <si>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</si>
  <si>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</si>
  <si>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</si>
  <si>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</si>
  <si>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</si>
  <si>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</si>
  <si>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</si>
  <si>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</si>
  <si>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</si>
  <si>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</si>
  <si>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</si>
  <si>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</si>
  <si>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</si>
  <si>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</si>
  <si>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</si>
  <si>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</si>
  <si>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</si>
  <si>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</si>
  <si>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</si>
  <si>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</si>
  <si>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</si>
  <si>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</si>
  <si>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</si>
  <si>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</si>
  <si>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</si>
  <si>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</si>
  <si>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</si>
  <si>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</si>
  <si>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</si>
  <si>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</si>
  <si>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</si>
  <si>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</si>
  <si>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</si>
  <si>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</si>
  <si>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</si>
  <si>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</si>
  <si>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</si>
  <si>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</si>
  <si>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</si>
  <si>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</si>
  <si>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</si>
  <si>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</si>
  <si>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</si>
  <si>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</si>
  <si>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</si>
  <si>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</si>
  <si>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</si>
  <si>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</si>
  <si>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</si>
  <si>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</si>
  <si>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</si>
  <si>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</si>
  <si>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</si>
  <si>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</si>
  <si>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</si>
  <si>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</si>
  <si>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</si>
  <si>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</si>
  <si>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</si>
  <si>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</si>
  <si>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</si>
  <si>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</si>
  <si>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</si>
  <si>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</si>
  <si>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</si>
  <si>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</si>
  <si>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</si>
  <si>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</si>
  <si>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</si>
  <si>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</si>
  <si>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</si>
  <si>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</si>
  <si>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</si>
  <si>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</si>
  <si>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</si>
  <si>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</si>
  <si>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</si>
  <si>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</si>
  <si>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</si>
  <si>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</si>
  <si>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</si>
  <si>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</si>
  <si>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</si>
  <si>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</si>
  <si>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</si>
  <si>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</si>
  <si>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</si>
  <si>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</si>
  <si>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</si>
  <si>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</si>
  <si>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</si>
  <si>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</si>
  <si>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</si>
  <si>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</si>
  <si>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</si>
  <si>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</si>
  <si>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</si>
  <si>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</si>
  <si>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</si>
  <si>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</si>
  <si>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</si>
  <si>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</si>
  <si>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</si>
  <si>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</si>
  <si>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</si>
  <si>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</si>
  <si>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</si>
  <si>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</si>
  <si>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</si>
  <si>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</si>
  <si>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</si>
  <si>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</si>
  <si>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</si>
  <si>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</si>
  <si>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</si>
  <si>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</si>
  <si>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</si>
  <si>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</si>
  <si>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</si>
  <si>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</si>
  <si>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</si>
  <si>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</si>
  <si>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</si>
  <si>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</si>
  <si>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</si>
  <si>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</si>
  <si>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</si>
  <si>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</si>
  <si>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</si>
  <si>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</si>
  <si>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</si>
  <si>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</si>
  <si>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</si>
  <si>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</si>
  <si>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</si>
  <si>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</si>
  <si>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</si>
  <si>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</si>
  <si>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</si>
  <si>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</si>
  <si>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</si>
  <si>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</si>
  <si>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</si>
  <si>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</si>
  <si>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</si>
  <si>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</si>
  <si>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</si>
  <si>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</si>
  <si>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</si>
  <si>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</si>
  <si>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</si>
  <si>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</si>
  <si>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</si>
  <si>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</si>
  <si>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</si>
  <si>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</si>
  <si>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</si>
  <si>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</si>
  <si>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</si>
  <si>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</si>
  <si>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</si>
  <si>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</si>
  <si>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</si>
  <si>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</si>
  <si>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</si>
  <si>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</si>
  <si>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</si>
  <si>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</si>
  <si>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</si>
  <si>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</si>
  <si>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</si>
  <si>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</si>
  <si>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</si>
  <si>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</si>
  <si>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</si>
  <si>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</si>
  <si>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</si>
  <si>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</si>
  <si>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</si>
  <si>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</si>
  <si>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</si>
  <si>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</si>
  <si>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</si>
  <si>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</si>
  <si>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</si>
  <si>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</si>
  <si>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</si>
  <si>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</si>
  <si>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</si>
  <si>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</si>
  <si>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</si>
  <si>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</si>
  <si>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</si>
  <si>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</si>
  <si>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</si>
  <si>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</si>
  <si>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</si>
  <si>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</si>
  <si>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</si>
  <si>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</si>
  <si>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</si>
  <si>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</si>
  <si>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</si>
  <si>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</si>
  <si>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</si>
  <si>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</si>
  <si>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</si>
  <si>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</si>
  <si>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</si>
  <si>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</si>
  <si>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</si>
  <si>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</si>
  <si>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</si>
  <si>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</si>
  <si>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</si>
  <si>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</si>
  <si>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</si>
  <si>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</si>
  <si>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</si>
  <si>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</si>
  <si>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</si>
  <si>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</si>
  <si>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</si>
  <si>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</si>
  <si>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</si>
  <si>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</si>
  <si>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</si>
  <si>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</si>
  <si>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</si>
  <si>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</si>
  <si>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</si>
  <si>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</si>
  <si>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</si>
  <si>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</si>
  <si>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</si>
  <si>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</si>
  <si>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</si>
  <si>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</si>
  <si>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</si>
  <si>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</si>
  <si>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</si>
  <si>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</si>
  <si>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</si>
  <si>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</si>
  <si>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</si>
  <si>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</si>
  <si>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</si>
  <si>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</si>
  <si>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</si>
  <si>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</si>
  <si>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</si>
  <si>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</si>
  <si>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</si>
  <si>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</si>
  <si>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</si>
  <si>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</si>
  <si>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</si>
  <si>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</si>
  <si>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</si>
  <si>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</si>
  <si>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</si>
  <si>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</si>
  <si>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</si>
  <si>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</si>
  <si>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</si>
  <si>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</si>
  <si>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</si>
  <si>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</si>
  <si>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</si>
  <si>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</si>
  <si>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</si>
  <si>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</si>
  <si>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</si>
  <si>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</si>
  <si>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</si>
  <si>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</si>
  <si>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</si>
  <si>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</si>
  <si>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</si>
  <si>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</si>
  <si>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</si>
  <si>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</si>
  <si>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</si>
  <si>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</si>
  <si>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</si>
  <si>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</si>
  <si>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</si>
  <si>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</si>
  <si>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</si>
  <si>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</si>
  <si>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</si>
  <si>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</si>
  <si>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</si>
  <si>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</si>
  <si>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</si>
  <si>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</si>
  <si>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</si>
  <si>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</si>
  <si>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</si>
  <si>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</si>
  <si>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</si>
  <si>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</si>
  <si>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</si>
  <si>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</si>
  <si>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</si>
  <si>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</si>
  <si>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</si>
  <si>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</si>
  <si>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</si>
  <si>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</si>
  <si>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</si>
  <si>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</si>
  <si>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</si>
  <si>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</si>
  <si>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</si>
  <si>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</si>
  <si>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</si>
  <si>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</si>
  <si>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</si>
  <si>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</si>
  <si>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</si>
  <si>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</si>
  <si>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</si>
  <si>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</si>
  <si>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</si>
  <si>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</si>
  <si>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</si>
  <si>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</si>
  <si>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</si>
  <si>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</si>
  <si>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</si>
  <si>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</si>
  <si>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</si>
  <si>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</si>
  <si>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</si>
  <si>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</si>
  <si>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</si>
  <si>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</si>
  <si>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</si>
  <si>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</si>
  <si>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</si>
  <si>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</si>
  <si>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</si>
  <si>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</si>
  <si>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</si>
  <si>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</si>
  <si>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</si>
  <si>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</si>
  <si>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</si>
  <si>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</si>
  <si>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</si>
  <si>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</si>
  <si>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</si>
  <si>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</si>
  <si>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</si>
  <si>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</si>
  <si>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</si>
  <si>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</si>
  <si>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</si>
  <si>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</si>
  <si>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</si>
  <si>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</si>
  <si>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</si>
  <si>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</si>
  <si>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</si>
  <si>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</si>
  <si>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</si>
  <si>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</si>
  <si>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</si>
  <si>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</si>
  <si>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</si>
  <si>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</si>
  <si>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</si>
  <si>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</si>
  <si>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</si>
  <si>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</si>
  <si>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</si>
  <si>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</si>
  <si>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</si>
  <si>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</si>
  <si>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</si>
  <si>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</si>
  <si>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</si>
  <si>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</si>
  <si>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</si>
  <si>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</si>
  <si>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</si>
  <si>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</si>
  <si>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</si>
  <si>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</si>
  <si>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</si>
  <si>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</si>
  <si>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</si>
  <si>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</si>
  <si>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</si>
  <si>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</si>
  <si>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</si>
  <si>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</si>
  <si>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</si>
  <si>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</si>
  <si>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</si>
  <si>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</si>
  <si>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</si>
  <si>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</si>
  <si>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</si>
  <si>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</si>
  <si>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</si>
  <si>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</si>
  <si>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</si>
  <si>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</si>
  <si>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</si>
  <si>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</si>
  <si>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</si>
  <si>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</si>
  <si>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</si>
  <si>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</si>
  <si>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</si>
  <si>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</si>
  <si>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</si>
  <si>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</si>
  <si>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</si>
  <si>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</si>
  <si>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</si>
  <si>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</si>
  <si>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</si>
  <si>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</si>
  <si>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</si>
  <si>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</si>
  <si>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</si>
  <si>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</si>
  <si>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</si>
  <si>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</si>
  <si>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</si>
  <si>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</si>
  <si>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</si>
  <si>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</si>
  <si>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</si>
  <si>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</si>
  <si>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</si>
  <si>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</si>
  <si>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</si>
  <si>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</si>
  <si>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</si>
  <si>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</si>
  <si>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</si>
  <si>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</si>
  <si>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</si>
  <si>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</si>
  <si>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</si>
  <si>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</si>
  <si>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</si>
  <si>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</si>
  <si>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</si>
  <si>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</si>
  <si>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</si>
  <si>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</si>
  <si>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</si>
  <si>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</si>
  <si>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</si>
  <si>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</si>
  <si>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</si>
  <si>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</si>
  <si>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</si>
  <si>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</si>
  <si>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</si>
  <si>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</si>
  <si>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</si>
  <si>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</si>
  <si>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</si>
  <si>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</si>
  <si>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</si>
  <si>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</si>
  <si>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</si>
  <si>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</si>
  <si>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</si>
  <si>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</si>
  <si>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</si>
  <si>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</si>
  <si>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</si>
  <si>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</si>
  <si>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</si>
  <si>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</si>
  <si>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</si>
  <si>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</si>
  <si>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</si>
  <si>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</si>
  <si>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</si>
  <si>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</si>
  <si>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</si>
  <si>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</si>
  <si>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</si>
  <si>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</si>
  <si>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</si>
  <si>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</si>
  <si>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</si>
  <si>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</si>
  <si>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</si>
  <si>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</si>
  <si>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</si>
  <si>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</si>
  <si>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</si>
  <si>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</si>
  <si>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</si>
  <si>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</si>
  <si>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</si>
  <si>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</si>
  <si>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</si>
  <si>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</si>
  <si>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</si>
  <si>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</si>
  <si>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</si>
  <si>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</si>
  <si>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</si>
  <si>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</si>
  <si>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</si>
  <si>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</si>
  <si>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</si>
  <si>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</si>
  <si>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</si>
  <si>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</si>
  <si>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</si>
  <si>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</si>
  <si>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</si>
  <si>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</si>
  <si>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</si>
  <si>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</si>
  <si>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</si>
  <si>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</si>
  <si>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</si>
  <si>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</si>
  <si>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</si>
  <si>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</si>
  <si>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</si>
  <si>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</si>
  <si>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</si>
  <si>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</si>
  <si>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</si>
  <si>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</si>
  <si>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</si>
  <si>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</si>
  <si>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</si>
  <si>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</si>
  <si>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</si>
  <si>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</si>
  <si>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</si>
  <si>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</si>
  <si>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</si>
  <si>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</si>
  <si>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</si>
  <si>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</si>
  <si>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</si>
  <si>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</si>
  <si>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</si>
  <si>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</si>
  <si>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</si>
  <si>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</si>
  <si>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</si>
  <si>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</si>
  <si>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</si>
  <si>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</si>
  <si>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</si>
  <si>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</si>
  <si>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</si>
  <si>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</si>
  <si>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</si>
  <si>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</si>
  <si>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</si>
  <si>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</si>
  <si>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</si>
  <si>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</si>
  <si>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</si>
  <si>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</si>
  <si>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</si>
  <si>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</si>
  <si>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</si>
  <si>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</si>
  <si>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</si>
  <si>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</si>
  <si>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</si>
  <si>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</si>
  <si>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</si>
  <si>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</si>
  <si>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</si>
  <si>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</si>
  <si>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</si>
  <si>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</si>
  <si>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</si>
  <si>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</si>
  <si>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</si>
  <si>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</si>
  <si>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</si>
  <si>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</si>
  <si>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</si>
  <si>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</si>
  <si>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</si>
  <si>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</si>
  <si>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</si>
  <si>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</si>
  <si>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</si>
  <si>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</si>
  <si>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</si>
  <si>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</si>
  <si>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</si>
  <si>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</si>
  <si>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</si>
  <si>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</si>
  <si>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</si>
  <si>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</si>
  <si>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</si>
  <si>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</si>
  <si>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</si>
  <si>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</si>
  <si>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</si>
  <si>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</si>
  <si>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</si>
  <si>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</si>
  <si>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</si>
  <si>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</si>
  <si>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</si>
  <si>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</si>
  <si>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</si>
  <si>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</si>
  <si>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</si>
  <si>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</si>
  <si>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</si>
  <si>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</si>
  <si>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</si>
  <si>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</si>
  <si>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</si>
  <si>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</si>
  <si>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</si>
  <si>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</si>
  <si>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</si>
  <si>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</si>
  <si>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</si>
  <si>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</si>
  <si>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</si>
  <si>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</si>
  <si>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</si>
  <si>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</si>
  <si>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</si>
  <si>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</si>
  <si>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</si>
  <si>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</si>
  <si>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</si>
  <si>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</si>
  <si>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</si>
  <si>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</si>
  <si>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</si>
  <si>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</si>
  <si>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</si>
  <si>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</si>
  <si>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</si>
  <si>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</si>
  <si>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</si>
  <si>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</si>
  <si>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</si>
  <si>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</si>
  <si>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</si>
  <si>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</si>
  <si>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</si>
  <si>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</si>
  <si>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</si>
  <si>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</si>
  <si>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</si>
  <si>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</si>
  <si>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</si>
  <si>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</si>
  <si>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</si>
  <si>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</si>
  <si>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</si>
  <si>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</si>
  <si>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</si>
  <si>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</si>
  <si>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</si>
  <si>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</si>
  <si>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</si>
  <si>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</si>
  <si>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</si>
  <si>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</si>
  <si>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</si>
  <si>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</si>
  <si>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</si>
  <si>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</si>
  <si>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</si>
  <si>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</si>
  <si>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</si>
  <si>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</si>
  <si>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</si>
  <si>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</si>
  <si>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</si>
  <si>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</si>
  <si>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</si>
  <si>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</si>
  <si>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</si>
  <si>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</si>
  <si>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</si>
  <si>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</si>
  <si>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</si>
  <si>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</si>
  <si>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</si>
  <si>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</si>
  <si>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</si>
  <si>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</si>
  <si>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</si>
  <si>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</si>
  <si>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</si>
  <si>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</si>
  <si>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</si>
  <si>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</si>
  <si>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</si>
  <si>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</si>
  <si>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</si>
  <si>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</si>
  <si>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</si>
  <si>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</si>
  <si>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</si>
  <si>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</si>
  <si>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</si>
  <si>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</si>
  <si>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</si>
  <si>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</si>
  <si>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</si>
  <si>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</si>
  <si>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</si>
  <si>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</si>
  <si>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</si>
  <si>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</si>
  <si>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</si>
  <si>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</si>
  <si>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</si>
  <si>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</si>
  <si>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</si>
  <si>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</si>
  <si>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</si>
  <si>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</si>
  <si>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</si>
  <si>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</si>
  <si>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</si>
  <si>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</si>
  <si>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</si>
  <si>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</si>
  <si>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</si>
  <si>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</si>
  <si>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</si>
  <si>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</si>
  <si>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</si>
  <si>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</si>
  <si>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</si>
  <si>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</si>
  <si>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</si>
  <si>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</si>
  <si>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</si>
  <si>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</si>
  <si>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</si>
  <si>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</si>
  <si>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</si>
  <si>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</si>
  <si>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</si>
  <si>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</si>
  <si>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</si>
  <si>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</si>
  <si>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</si>
  <si>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</si>
  <si>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</si>
  <si>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</si>
  <si>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</si>
  <si>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</si>
  <si>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</si>
  <si>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</si>
  <si>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</si>
  <si>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</si>
  <si>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</si>
  <si>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</si>
  <si>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</si>
  <si>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</si>
  <si>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</si>
  <si>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</si>
  <si>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</si>
  <si>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</si>
  <si>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</si>
  <si>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</si>
  <si>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</si>
  <si>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</si>
  <si>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</si>
  <si>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</si>
  <si>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</si>
  <si>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</si>
  <si>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</si>
  <si>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</si>
  <si>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</si>
  <si>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</si>
  <si>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</si>
  <si>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</si>
  <si>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</si>
  <si>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</si>
  <si>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</si>
  <si>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</si>
  <si>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</si>
  <si>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</si>
  <si>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</si>
  <si>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</si>
  <si>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</si>
  <si>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</si>
  <si>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</si>
  <si>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</si>
  <si>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</si>
  <si>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</si>
  <si>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</si>
  <si>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</si>
  <si>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</si>
  <si>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</si>
  <si>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</si>
  <si>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</si>
  <si>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</si>
  <si>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</si>
  <si>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</si>
  <si>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</si>
  <si>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</si>
  <si>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</si>
  <si>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</si>
  <si>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</si>
  <si>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</si>
  <si>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</si>
  <si>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</si>
  <si>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</si>
  <si>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</si>
  <si>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</si>
  <si>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</si>
  <si>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</si>
  <si>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</si>
  <si>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</si>
  <si>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</si>
  <si>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</si>
  <si>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</si>
  <si>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</si>
  <si>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</si>
  <si>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</si>
  <si>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</si>
  <si>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</si>
  <si>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</si>
  <si>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</si>
  <si>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</si>
  <si>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</si>
  <si>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</si>
  <si>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</si>
  <si>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</si>
  <si>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</si>
  <si>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</si>
  <si>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</si>
  <si>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</si>
  <si>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</si>
  <si>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</si>
  <si>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</si>
  <si>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</si>
  <si>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</si>
  <si>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</si>
  <si>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</si>
  <si>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</si>
  <si>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</si>
  <si>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</si>
  <si>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</si>
  <si>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</si>
  <si>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</si>
  <si>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</si>
  <si>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</si>
  <si>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</si>
  <si>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</si>
  <si>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</si>
  <si>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</si>
  <si>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</si>
  <si>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</si>
  <si>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</si>
  <si>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</si>
  <si>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</si>
  <si>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</si>
  <si>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</si>
  <si>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</si>
  <si>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</si>
  <si>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</si>
  <si>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</si>
  <si>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</si>
  <si>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</si>
  <si>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</si>
  <si>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</si>
  <si>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</si>
  <si>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</si>
  <si>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</si>
  <si>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</si>
  <si>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</si>
  <si>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</si>
  <si>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</si>
  <si>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</si>
  <si>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</si>
  <si>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</si>
  <si>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</si>
  <si>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</si>
  <si>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</si>
  <si>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</si>
  <si>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</si>
  <si>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</si>
  <si>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</si>
  <si>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</si>
  <si>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</si>
  <si>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</si>
  <si>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</si>
  <si>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</si>
  <si>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</si>
  <si>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</si>
  <si>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</si>
  <si>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</si>
  <si>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</si>
  <si>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</si>
  <si>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</si>
  <si>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</si>
  <si>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</si>
  <si>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</si>
  <si>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</si>
  <si>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</si>
  <si>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</si>
  <si>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</si>
  <si>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</si>
  <si>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</si>
  <si>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</si>
  <si>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</si>
  <si>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</si>
  <si>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</si>
  <si>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</si>
  <si>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</si>
  <si>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</si>
  <si>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</si>
  <si>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</si>
  <si>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</si>
  <si>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</si>
  <si>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</si>
  <si>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</si>
  <si>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</si>
  <si>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</si>
  <si>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</si>
  <si>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</si>
  <si>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</si>
  <si>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</si>
  <si>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</si>
  <si>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</si>
  <si>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</si>
  <si>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</si>
  <si>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</si>
  <si>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</si>
  <si>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</si>
  <si>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</si>
  <si>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</si>
  <si>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</si>
  <si>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</si>
  <si>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</si>
  <si>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</si>
  <si>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</si>
  <si>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</si>
  <si>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</si>
  <si>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</si>
  <si>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</si>
  <si>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</si>
  <si>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</si>
  <si>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</si>
  <si>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</si>
  <si>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</si>
  <si>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</si>
  <si>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</si>
  <si>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</si>
  <si>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</si>
  <si>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</si>
  <si>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</si>
  <si>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</si>
  <si>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</si>
  <si>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</si>
  <si>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</si>
  <si>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</si>
  <si>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</si>
  <si>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</si>
  <si>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</si>
  <si>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</si>
  <si>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</si>
  <si>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</si>
  <si>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</si>
  <si>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</si>
  <si>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</si>
  <si>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</si>
  <si>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</si>
  <si>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</si>
  <si>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</si>
  <si>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</si>
  <si>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</si>
  <si>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</si>
  <si>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</si>
  <si>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</si>
  <si>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</si>
  <si>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</si>
  <si>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</si>
  <si>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</si>
  <si>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</si>
  <si>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</si>
  <si>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</si>
  <si>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</si>
  <si>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</si>
  <si>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</si>
  <si>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</si>
  <si>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</si>
  <si>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</si>
  <si>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</si>
  <si>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</si>
  <si>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</si>
  <si>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</si>
  <si>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</si>
  <si>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</si>
  <si>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</si>
  <si>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</si>
  <si>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</si>
  <si>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</si>
  <si>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</si>
  <si>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</si>
  <si>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</si>
  <si>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</si>
  <si>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</si>
  <si>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</si>
  <si>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</si>
  <si>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</si>
  <si>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</si>
  <si>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</si>
  <si>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</si>
  <si>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</si>
  <si>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</si>
  <si>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</si>
  <si>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</si>
  <si>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</si>
  <si>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</si>
  <si>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</si>
  <si>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</si>
  <si>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</si>
  <si>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</si>
  <si>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</si>
  <si>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</si>
  <si>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</si>
  <si>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</si>
  <si>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</si>
  <si>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</si>
  <si>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</si>
  <si>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</si>
  <si>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</si>
  <si>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</si>
  <si>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</si>
  <si>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</si>
  <si>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</si>
  <si>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</si>
  <si>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</si>
  <si>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</si>
  <si>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</si>
  <si>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</si>
  <si>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</si>
  <si>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</si>
  <si>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</si>
  <si>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</si>
  <si>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</si>
  <si>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</si>
  <si>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</si>
  <si>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</si>
  <si>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</si>
  <si>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</si>
  <si>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</si>
  <si>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</si>
  <si>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</si>
  <si>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</si>
  <si>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</si>
  <si>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</si>
  <si>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</si>
  <si>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</si>
  <si>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</si>
  <si>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</si>
  <si>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</si>
  <si>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</si>
  <si>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</si>
  <si>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</si>
  <si>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</si>
  <si>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</si>
  <si>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</si>
  <si>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</si>
  <si>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</si>
  <si>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</si>
  <si>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</si>
  <si>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</si>
  <si>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</si>
  <si>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</si>
  <si>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</si>
  <si>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</si>
  <si>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</si>
  <si>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</si>
  <si>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</si>
  <si>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</si>
  <si>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</si>
  <si>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</si>
  <si>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</si>
  <si>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</si>
  <si>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</si>
  <si>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</si>
  <si>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</si>
  <si>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</si>
  <si>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</si>
  <si>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</si>
  <si>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</si>
  <si>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</si>
  <si>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</si>
  <si>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</si>
  <si>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</si>
  <si>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</si>
  <si>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</si>
  <si>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</si>
  <si>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</si>
  <si>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</si>
  <si>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</si>
  <si>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</si>
  <si>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</si>
  <si>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</si>
  <si>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</si>
  <si>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</si>
  <si>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</si>
  <si>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</si>
  <si>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</si>
  <si>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</si>
  <si>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</si>
  <si>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</si>
  <si>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</si>
  <si>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</si>
  <si>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</si>
  <si>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</si>
  <si>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</si>
  <si>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</si>
  <si>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</si>
  <si>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</si>
  <si>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</si>
  <si>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</si>
  <si>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</si>
  <si>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</si>
  <si>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</si>
  <si>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</si>
  <si>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</si>
  <si>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</si>
  <si>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</si>
  <si>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</si>
  <si>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</si>
  <si>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</si>
  <si>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</si>
  <si>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</si>
  <si>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</si>
  <si>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</si>
  <si>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</si>
  <si>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</si>
  <si>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</si>
  <si>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</si>
  <si>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</si>
  <si>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</si>
  <si>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</si>
  <si>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</si>
  <si>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</si>
  <si>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</si>
  <si>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</si>
  <si>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</si>
  <si>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</si>
  <si>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</si>
  <si>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</si>
  <si>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</si>
  <si>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</si>
  <si>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</si>
  <si>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</si>
  <si>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</si>
  <si>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</si>
  <si>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</si>
  <si>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</si>
  <si>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</si>
  <si>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</si>
  <si>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</si>
  <si>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</si>
  <si>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</si>
  <si>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</si>
  <si>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</si>
  <si>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</si>
  <si>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</si>
  <si>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</si>
  <si>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</si>
  <si>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</si>
  <si>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</si>
  <si>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</si>
  <si>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</si>
  <si>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</si>
  <si>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</si>
  <si>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</si>
  <si>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</si>
  <si>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</si>
  <si>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</si>
  <si>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</si>
  <si>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</si>
  <si>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</si>
  <si>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</si>
  <si>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</si>
  <si>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</si>
  <si>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</si>
  <si>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</si>
  <si>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</si>
  <si>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</si>
  <si>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</si>
  <si>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</si>
  <si>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</si>
  <si>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</si>
  <si>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</si>
  <si>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</si>
  <si>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</si>
  <si>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</si>
  <si>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</si>
  <si>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</si>
  <si>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</si>
  <si>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</si>
  <si>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</si>
  <si>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</si>
  <si>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</si>
  <si>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</si>
  <si>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</si>
  <si>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</si>
  <si>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</si>
  <si>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</si>
  <si>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</si>
  <si>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</si>
  <si>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</si>
  <si>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</si>
  <si>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</si>
  <si>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</si>
  <si>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</si>
  <si>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</si>
  <si>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</si>
  <si>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</si>
  <si>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</si>
  <si>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</si>
  <si>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</si>
  <si>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</si>
  <si>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</si>
  <si>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</si>
  <si>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</si>
  <si>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</si>
  <si>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</si>
  <si>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</si>
  <si>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</si>
  <si>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</si>
  <si>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</si>
  <si>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</si>
  <si>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</si>
  <si>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</si>
  <si>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</si>
  <si>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</si>
  <si>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</si>
  <si>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</si>
  <si>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</si>
  <si>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</si>
  <si>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</si>
  <si>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</si>
  <si>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</si>
  <si>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</si>
  <si>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</si>
  <si>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</si>
  <si>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</si>
  <si>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</si>
  <si>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</si>
  <si>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</si>
  <si>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</si>
  <si>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</si>
  <si>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</si>
  <si>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</si>
  <si>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</si>
  <si>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</si>
  <si>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</si>
  <si>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</si>
  <si>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</si>
  <si>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</si>
  <si>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</si>
  <si>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</si>
  <si>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</si>
  <si>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</si>
  <si>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</si>
  <si>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</si>
  <si>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</si>
  <si>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</si>
  <si>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</si>
  <si>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</si>
  <si>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</si>
  <si>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</si>
  <si>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</si>
  <si>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</si>
  <si>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</si>
  <si>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</si>
  <si>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</si>
  <si>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</si>
  <si>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</si>
  <si>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</si>
  <si>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</si>
  <si>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</si>
  <si>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</si>
  <si>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</si>
  <si>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</si>
  <si>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</si>
  <si>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</si>
  <si>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</si>
  <si>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</si>
  <si>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</si>
  <si>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</si>
  <si>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</si>
  <si>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</si>
  <si>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</si>
  <si>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</si>
  <si>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</si>
  <si>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</si>
  <si>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</si>
  <si>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</si>
  <si>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</si>
  <si>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</si>
  <si>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</si>
  <si>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</si>
  <si>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</si>
  <si>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</si>
  <si>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</si>
  <si>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</si>
  <si>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</si>
  <si>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</si>
  <si>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</si>
  <si>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</si>
  <si>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</si>
  <si>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</si>
  <si>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</si>
  <si>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</si>
  <si>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</si>
  <si>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</si>
  <si>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</si>
  <si>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</si>
  <si>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</si>
  <si>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</si>
  <si>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</si>
  <si>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</si>
  <si>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</si>
  <si>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</si>
  <si>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</si>
  <si>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</si>
  <si>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</si>
  <si>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</si>
  <si>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</si>
  <si>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</si>
  <si>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</si>
  <si>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</si>
  <si>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</si>
  <si>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</si>
  <si>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</si>
  <si>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</si>
  <si>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</si>
  <si>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</si>
  <si>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</si>
  <si>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</si>
  <si>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</si>
  <si>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</si>
  <si>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</si>
  <si>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</si>
  <si>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</si>
  <si>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</si>
  <si>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</si>
  <si>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</si>
  <si>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</si>
  <si>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</si>
  <si>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</si>
  <si>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</si>
  <si>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</si>
  <si>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</si>
  <si>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</si>
  <si>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</si>
  <si>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</si>
  <si>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</si>
  <si>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</si>
  <si>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</si>
  <si>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</si>
  <si>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</si>
  <si>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</si>
  <si>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</si>
  <si>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</si>
  <si>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</si>
  <si>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</si>
  <si>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</si>
  <si>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</si>
  <si>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</si>
  <si>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</si>
  <si>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</si>
  <si>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</si>
  <si>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</si>
  <si>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</si>
  <si>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</si>
  <si>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</si>
  <si>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</si>
  <si>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</si>
  <si>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</si>
  <si>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</si>
  <si>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</si>
  <si>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</si>
  <si>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</si>
  <si>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</si>
  <si>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</si>
  <si>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</si>
  <si>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</si>
  <si>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</si>
  <si>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</si>
  <si>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</si>
  <si>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</si>
  <si>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</si>
  <si>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</si>
  <si>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</si>
  <si>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</si>
  <si>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</si>
  <si>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</si>
  <si>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</si>
  <si>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</si>
  <si>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</si>
  <si>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</si>
  <si>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</si>
  <si>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</si>
  <si>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</si>
  <si>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</si>
  <si>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</si>
  <si>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</si>
  <si>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</si>
  <si>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</si>
  <si>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</si>
  <si>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</si>
  <si>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</si>
  <si>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</si>
  <si>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</si>
  <si>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</si>
  <si>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</si>
  <si>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</si>
  <si>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</si>
  <si>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</si>
  <si>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</si>
  <si>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</si>
  <si>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</si>
  <si>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</si>
  <si>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</si>
  <si>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</si>
  <si>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</si>
  <si>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</si>
  <si>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</si>
  <si>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</si>
  <si>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</si>
  <si>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</si>
  <si>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</si>
  <si>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</si>
  <si>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</si>
  <si>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</si>
  <si>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</si>
  <si>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</si>
  <si>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</si>
  <si>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</si>
  <si>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</si>
  <si>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</si>
  <si>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</si>
  <si>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</si>
  <si>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</si>
  <si>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</si>
  <si>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</si>
  <si>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</si>
  <si>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</si>
  <si>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</si>
  <si>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</si>
  <si>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</si>
  <si>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</si>
  <si>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</si>
  <si>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</si>
  <si>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</si>
  <si>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</si>
  <si>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</si>
  <si>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</si>
  <si>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</si>
  <si>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</si>
  <si>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</si>
  <si>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</si>
  <si>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</si>
  <si>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</si>
  <si>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</si>
  <si>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</si>
  <si>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</si>
  <si>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</si>
  <si>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</si>
  <si>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</si>
  <si>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</si>
  <si>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</si>
  <si>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</si>
  <si>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</si>
  <si>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</si>
  <si>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</si>
  <si>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</si>
  <si>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</si>
  <si>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</si>
  <si>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</si>
  <si>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</si>
  <si>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</si>
  <si>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</si>
  <si>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</si>
  <si>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</si>
  <si>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</si>
  <si>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</si>
  <si>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</si>
  <si>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</si>
  <si>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</si>
  <si>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</si>
  <si>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</si>
  <si>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</si>
  <si>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</si>
  <si>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</si>
  <si>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</si>
  <si>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</si>
  <si>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</si>
  <si>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</si>
  <si>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</si>
  <si>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</si>
  <si>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</si>
  <si>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</si>
  <si>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</si>
  <si>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</si>
  <si>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</si>
  <si>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</si>
  <si>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</si>
  <si>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</si>
  <si>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</si>
  <si>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</si>
  <si>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</si>
  <si>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</si>
  <si>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</si>
  <si>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</si>
  <si>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</si>
  <si>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</si>
  <si>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</si>
  <si>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</si>
  <si>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</si>
  <si>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</si>
  <si>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</si>
  <si>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</si>
  <si>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</si>
  <si>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</si>
  <si>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</si>
  <si>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</si>
  <si>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</si>
  <si>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</si>
  <si>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</si>
  <si>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</si>
  <si>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</si>
  <si>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</si>
  <si>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</si>
  <si>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</si>
  <si>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</si>
  <si>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</si>
  <si>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</si>
  <si>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</si>
  <si>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</si>
  <si>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</si>
  <si>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</si>
  <si>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</si>
  <si>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</si>
  <si>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</si>
  <si>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</si>
  <si>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</si>
  <si>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</si>
  <si>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</si>
  <si>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</si>
  <si>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</si>
  <si>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</si>
  <si>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</si>
  <si>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</si>
  <si>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</si>
  <si>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</si>
  <si>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</si>
  <si>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</si>
  <si>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</si>
  <si>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</si>
  <si>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</si>
  <si>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</si>
  <si>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</si>
  <si>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</si>
  <si>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</si>
  <si>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</si>
  <si>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</si>
  <si>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</si>
  <si>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</si>
  <si>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</si>
  <si>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</si>
  <si>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</si>
  <si>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</si>
  <si>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</si>
  <si>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</si>
  <si>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</si>
  <si>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</si>
  <si>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</si>
  <si>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</si>
  <si>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</si>
  <si>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</si>
  <si>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</si>
  <si>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</si>
  <si>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</si>
  <si>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</si>
  <si>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</si>
  <si>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</si>
  <si>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</si>
  <si>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</si>
  <si>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</si>
  <si>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</si>
  <si>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</si>
  <si>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</si>
  <si>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</si>
  <si>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</si>
  <si>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</si>
  <si>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</si>
  <si>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</si>
  <si>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</si>
  <si>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</si>
  <si>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</si>
  <si>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</si>
  <si>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</si>
  <si>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</si>
  <si>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</si>
  <si>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</si>
  <si>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</si>
  <si>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</si>
  <si>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</si>
  <si>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</si>
  <si>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</si>
  <si>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</si>
  <si>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</si>
  <si>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</si>
  <si>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</si>
  <si>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</si>
  <si>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</si>
  <si>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</si>
  <si>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</si>
  <si>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</si>
  <si>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</si>
  <si>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</si>
  <si>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</si>
  <si>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</si>
  <si>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</si>
  <si>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</si>
  <si>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</si>
  <si>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</si>
  <si>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</si>
  <si>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</si>
  <si>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</si>
  <si>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</si>
  <si>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</si>
  <si>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</si>
  <si>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</si>
  <si>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</si>
  <si>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</si>
  <si>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</si>
  <si>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</si>
  <si>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</si>
  <si>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</si>
  <si>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</si>
  <si>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</si>
  <si>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</si>
  <si>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</si>
  <si>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</si>
  <si>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</si>
  <si>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</si>
  <si>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</si>
  <si>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</si>
  <si>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</si>
  <si>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</si>
  <si>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</si>
  <si>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</si>
  <si>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</si>
  <si>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</si>
  <si>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</si>
  <si>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</si>
  <si>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</si>
  <si>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</si>
  <si>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</si>
  <si>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</si>
  <si>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</si>
  <si>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</si>
  <si>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</si>
  <si>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</si>
  <si>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</si>
  <si>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</si>
  <si>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</si>
  <si>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</si>
  <si>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</si>
  <si>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</si>
  <si>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</si>
  <si>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</si>
  <si>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</si>
  <si>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</si>
  <si>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</si>
  <si>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</si>
  <si>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</si>
  <si>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</si>
  <si>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</si>
  <si>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</si>
  <si>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</si>
  <si>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</si>
  <si>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</si>
  <si>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</si>
  <si>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</si>
  <si>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</si>
  <si>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</si>
  <si>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</si>
  <si>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</si>
  <si>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</si>
  <si>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</si>
  <si>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</si>
  <si>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</si>
  <si>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</si>
  <si>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</si>
  <si>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</si>
  <si>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</si>
  <si>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</si>
  <si>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</si>
  <si>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</si>
  <si>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</si>
  <si>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</si>
  <si>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</si>
  <si>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</si>
  <si>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</si>
  <si>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</si>
  <si>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</si>
  <si>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</si>
  <si>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</si>
  <si>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</si>
  <si>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</si>
  <si>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</si>
  <si>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</si>
  <si>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</si>
  <si>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</si>
  <si>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</si>
  <si>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</si>
  <si>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</si>
  <si>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</si>
  <si>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</si>
  <si>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</si>
  <si>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</si>
  <si>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</si>
  <si>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</si>
  <si>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</si>
  <si>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</si>
  <si>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</si>
  <si>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</si>
  <si>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</si>
  <si>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</si>
  <si>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</si>
  <si>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</si>
  <si>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</si>
  <si>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</si>
  <si>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</si>
  <si>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</si>
  <si>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</si>
  <si>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</si>
  <si>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</si>
  <si>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</si>
  <si>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</si>
  <si>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</si>
  <si>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</si>
  <si>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</si>
  <si>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</si>
  <si>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</si>
  <si>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</si>
  <si>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</si>
  <si>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</si>
  <si>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</si>
  <si>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</si>
  <si>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</si>
  <si>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</si>
  <si>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</si>
  <si>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</si>
  <si>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</si>
  <si>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</si>
  <si>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</si>
  <si>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</si>
  <si>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</si>
  <si>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</si>
  <si>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</si>
  <si>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</si>
  <si>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</si>
  <si>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</si>
  <si>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</si>
  <si>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</si>
  <si>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</si>
  <si>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</si>
  <si>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</si>
  <si>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</si>
  <si>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</si>
  <si>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</si>
  <si>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</si>
  <si>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</si>
  <si>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</si>
  <si>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</si>
  <si>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</si>
  <si>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</si>
  <si>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</si>
  <si>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</si>
  <si>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</si>
  <si>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</si>
  <si>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</si>
  <si>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</si>
  <si>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</si>
  <si>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</si>
  <si>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</si>
  <si>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</si>
  <si>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</si>
  <si>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</si>
  <si>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</si>
  <si>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</si>
  <si>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</si>
  <si>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</si>
  <si>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</si>
  <si>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</si>
  <si>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</si>
  <si>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</si>
  <si>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</si>
  <si>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</si>
  <si>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</si>
  <si>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</si>
  <si>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</si>
  <si>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</si>
  <si>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</si>
  <si>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</si>
  <si>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</si>
  <si>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</si>
  <si>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</si>
  <si>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</si>
  <si>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</si>
  <si>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</si>
  <si>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</si>
  <si>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</si>
  <si>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</si>
  <si>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</si>
  <si>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</si>
  <si>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</si>
  <si>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</si>
  <si>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</si>
  <si>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</si>
  <si>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</si>
  <si>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</si>
  <si>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</si>
  <si>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</si>
  <si>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</si>
  <si>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</si>
  <si>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</si>
  <si>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</si>
  <si>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</si>
  <si>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</si>
  <si>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</si>
  <si>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</si>
  <si>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</si>
  <si>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</si>
  <si>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</si>
  <si>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</si>
  <si>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</si>
  <si>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</si>
  <si>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</si>
  <si>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</si>
  <si>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</si>
  <si>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</si>
  <si>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</si>
  <si>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</si>
  <si>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</si>
  <si>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</si>
  <si>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</si>
  <si>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</si>
  <si>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</si>
  <si>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</si>
  <si>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</si>
  <si>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</si>
  <si>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</si>
  <si>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</si>
  <si>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</si>
  <si>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</si>
  <si>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</si>
  <si>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</si>
  <si>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</si>
  <si>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</si>
  <si>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</si>
  <si>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</si>
  <si>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</si>
  <si>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</si>
  <si>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</si>
  <si>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</si>
  <si>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</si>
  <si>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</si>
  <si>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</si>
  <si>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</si>
  <si>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</si>
  <si>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</si>
  <si>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</si>
  <si>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</si>
  <si>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</si>
  <si>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</si>
  <si>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</si>
  <si>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</si>
  <si>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</si>
  <si>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</si>
  <si>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</si>
  <si>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</si>
  <si>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</si>
  <si>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</si>
  <si>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</si>
  <si>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</si>
  <si>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</si>
  <si>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</si>
  <si>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</si>
  <si>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</si>
  <si>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</si>
  <si>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</si>
  <si>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</si>
  <si>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</si>
  <si>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</si>
  <si>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</si>
  <si>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</si>
  <si>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</si>
  <si>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</si>
  <si>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</si>
  <si>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</si>
  <si>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</si>
  <si>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</si>
  <si>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</si>
  <si>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</si>
  <si>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</si>
  <si>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</si>
  <si>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</si>
  <si>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</si>
  <si>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</si>
  <si>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</si>
  <si>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</si>
  <si>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</si>
  <si>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</si>
  <si>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</si>
  <si>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</si>
  <si>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</si>
  <si>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</si>
  <si>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</si>
  <si>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</si>
  <si>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</si>
  <si>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</si>
  <si>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</si>
  <si>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</si>
  <si>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</si>
  <si>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</si>
  <si>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</si>
  <si>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</si>
  <si>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</si>
  <si>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</si>
  <si>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</si>
  <si>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</si>
  <si>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</si>
  <si>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</si>
  <si>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</si>
  <si>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</si>
  <si>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</si>
  <si>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</si>
  <si>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</si>
  <si>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</si>
  <si>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</si>
  <si>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</si>
  <si>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</si>
  <si>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</si>
  <si>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</si>
  <si>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</si>
  <si>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</si>
  <si>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</si>
  <si>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</si>
  <si>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</si>
  <si>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</si>
  <si>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</si>
  <si>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</si>
  <si>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</si>
  <si>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</si>
  <si>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</si>
  <si>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</si>
  <si>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</si>
  <si>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</si>
  <si>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</si>
  <si>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</si>
  <si>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</si>
  <si>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</si>
  <si>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</si>
  <si>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</si>
  <si>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</si>
  <si>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</si>
  <si>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</si>
  <si>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</si>
  <si>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</si>
  <si>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</si>
  <si>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</si>
  <si>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</si>
  <si>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</si>
  <si>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</si>
  <si>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</si>
  <si>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</si>
  <si>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</si>
  <si>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</si>
  <si>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</si>
  <si>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</si>
  <si>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</si>
  <si>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</si>
  <si>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</si>
  <si>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</si>
  <si>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</si>
  <si>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</si>
  <si>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</si>
  <si>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</si>
  <si>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</si>
  <si>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</si>
  <si>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</si>
  <si>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</si>
  <si>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</si>
  <si>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</si>
  <si>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</si>
  <si>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</si>
  <si>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</si>
  <si>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</si>
  <si>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</si>
  <si>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</si>
  <si>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</si>
  <si>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</si>
  <si>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</si>
  <si>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</si>
  <si>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</si>
  <si>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</si>
  <si>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</si>
  <si>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</si>
  <si>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</si>
  <si>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</si>
  <si>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</si>
  <si>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</si>
  <si>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</si>
  <si>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</si>
  <si>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</si>
  <si>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</si>
  <si>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</si>
  <si>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</si>
  <si>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</si>
  <si>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</si>
  <si>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</si>
  <si>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</si>
  <si>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</si>
  <si>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</si>
  <si>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</si>
  <si>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</si>
  <si>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</si>
  <si>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</si>
  <si>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</si>
  <si>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</si>
  <si>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</si>
  <si>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</si>
  <si>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</si>
  <si>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</si>
  <si>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</si>
  <si>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</si>
  <si>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</si>
  <si>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</si>
  <si>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</si>
  <si>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</si>
  <si>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</si>
  <si>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</si>
  <si>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</si>
  <si>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</si>
  <si>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</si>
  <si>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</si>
  <si>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</si>
  <si>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</si>
  <si>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</si>
  <si>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</si>
  <si>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</si>
  <si>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</si>
  <si>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</si>
  <si>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</si>
  <si>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</si>
  <si>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</si>
  <si>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</si>
  <si>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</si>
  <si>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</si>
  <si>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</si>
  <si>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</si>
  <si>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</si>
  <si>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</si>
  <si>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</si>
  <si>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</si>
  <si>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</si>
  <si>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</si>
  <si>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</si>
  <si>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</si>
  <si>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</si>
  <si>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</si>
  <si>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</si>
  <si>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</si>
  <si>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</si>
  <si>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</si>
  <si>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</si>
  <si>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</si>
  <si>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</si>
  <si>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</si>
  <si>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</si>
  <si>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</si>
  <si>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</si>
  <si>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</si>
  <si>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</si>
  <si>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</si>
  <si>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</si>
  <si>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</si>
  <si>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</si>
  <si>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</si>
  <si>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</si>
  <si>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</si>
  <si>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</si>
  <si>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</si>
  <si>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</si>
  <si>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</si>
  <si>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</si>
  <si>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</si>
  <si>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</si>
  <si>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</si>
  <si>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</si>
  <si>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</si>
  <si>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</si>
  <si>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</si>
  <si>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</si>
  <si>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</si>
  <si>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</si>
  <si>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</si>
  <si>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</si>
  <si>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</si>
  <si>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</si>
  <si>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</si>
  <si>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</si>
  <si>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</si>
  <si>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</si>
  <si>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</si>
  <si>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</si>
  <si>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</si>
  <si>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</si>
  <si>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</si>
  <si>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</si>
  <si>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</si>
  <si>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</si>
  <si>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</si>
  <si>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</si>
  <si>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</si>
  <si>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</si>
  <si>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</si>
  <si>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</si>
  <si>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</si>
  <si>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</si>
  <si>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</si>
  <si>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</si>
  <si>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</si>
  <si>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</si>
  <si>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</si>
  <si>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</si>
  <si>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</si>
  <si>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</si>
  <si>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</si>
  <si>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</si>
  <si>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</si>
  <si>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</si>
  <si>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</si>
  <si>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</si>
  <si>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</si>
  <si>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</si>
  <si>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</si>
  <si>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</si>
  <si>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</si>
  <si>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</si>
  <si>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</si>
  <si>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</si>
  <si>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</si>
  <si>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</si>
  <si>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</si>
  <si>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</si>
  <si>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</si>
  <si>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</si>
  <si>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</si>
  <si>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</si>
  <si>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</si>
  <si>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</si>
  <si>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</si>
  <si>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</si>
  <si>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</si>
  <si>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</si>
  <si>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</si>
  <si>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</si>
  <si>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</si>
  <si>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</si>
  <si>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</si>
  <si>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</si>
  <si>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</si>
  <si>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</si>
  <si>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</si>
  <si>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</si>
  <si>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</si>
  <si>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</si>
  <si>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</si>
  <si>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</si>
  <si>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</si>
  <si>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</si>
  <si>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</si>
  <si>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</si>
  <si>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</si>
  <si>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</si>
  <si>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</si>
  <si>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</si>
  <si>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</si>
  <si>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</si>
  <si>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</si>
  <si>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</si>
  <si>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</si>
  <si>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</si>
  <si>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</si>
  <si>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</si>
  <si>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</si>
  <si>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</si>
  <si>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</si>
  <si>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</si>
  <si>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</si>
  <si>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</si>
  <si>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</si>
  <si>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</si>
  <si>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</si>
  <si>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</si>
  <si>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</si>
  <si>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</si>
  <si>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</si>
  <si>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</si>
  <si>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</si>
  <si>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</si>
  <si>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</si>
  <si>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</si>
  <si>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</si>
  <si>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</si>
  <si>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</si>
  <si>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</si>
  <si>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</si>
  <si>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</si>
  <si>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</si>
  <si>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</si>
  <si>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</si>
  <si>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</si>
  <si>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</si>
  <si>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</si>
  <si>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</si>
  <si>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</si>
  <si>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</si>
  <si>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</si>
  <si>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</si>
  <si>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</si>
  <si>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</si>
  <si>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</si>
  <si>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</si>
  <si>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</si>
  <si>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</si>
  <si>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</si>
  <si>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</si>
  <si>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</si>
  <si>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</si>
  <si>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</si>
  <si>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</si>
  <si>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</si>
  <si>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</si>
  <si>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</si>
  <si>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</si>
  <si>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</si>
  <si>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</si>
  <si>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</si>
  <si>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</si>
  <si>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</si>
  <si>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</si>
  <si>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</si>
  <si>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</si>
  <si>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</si>
  <si>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</si>
  <si>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</si>
  <si>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</si>
  <si>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</si>
  <si>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</si>
  <si>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</si>
  <si>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</si>
  <si>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</si>
  <si>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</si>
  <si>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</si>
  <si>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</si>
  <si>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</si>
  <si>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</si>
  <si>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</si>
  <si>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</si>
  <si>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</si>
  <si>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</si>
  <si>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</si>
  <si>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</si>
  <si>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</si>
  <si>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</si>
  <si>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</si>
  <si>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</si>
  <si>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</si>
  <si>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</si>
  <si>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</si>
  <si>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</si>
  <si>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</si>
  <si>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</si>
  <si>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</si>
  <si>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</si>
  <si>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</si>
  <si>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</si>
  <si>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</si>
  <si>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</si>
  <si>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</si>
  <si>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</si>
  <si>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</si>
  <si>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</si>
  <si>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</si>
  <si>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</si>
  <si>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</si>
  <si>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</si>
  <si>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</si>
  <si>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</si>
  <si>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</si>
  <si>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</si>
  <si>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</si>
  <si>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</si>
  <si>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</si>
  <si>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</si>
  <si>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</si>
  <si>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</si>
  <si>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</si>
  <si>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</si>
  <si>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</si>
  <si>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</si>
  <si>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</si>
  <si>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</si>
  <si>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</si>
  <si>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</si>
  <si>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</si>
  <si>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</si>
  <si>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</si>
  <si>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</si>
  <si>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</si>
  <si>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</si>
  <si>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</si>
  <si>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</si>
  <si>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</si>
  <si>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</si>
  <si>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</si>
  <si>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</si>
  <si>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</si>
  <si>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</si>
  <si>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</si>
  <si>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</si>
  <si>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</si>
  <si>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</si>
  <si>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</si>
  <si>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</si>
  <si>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</si>
  <si>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</si>
  <si>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</si>
  <si>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</si>
  <si>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</si>
  <si>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</si>
  <si>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</si>
  <si>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</si>
  <si>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</si>
  <si>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</si>
  <si>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</si>
  <si>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</si>
  <si>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</si>
  <si>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</si>
  <si>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</si>
  <si>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</si>
  <si>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</si>
  <si>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</si>
  <si>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</si>
  <si>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</si>
  <si>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</si>
  <si>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</si>
  <si>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</si>
  <si>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</si>
  <si>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</si>
  <si>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</si>
  <si>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</si>
  <si>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</si>
  <si>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</si>
  <si>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</si>
  <si>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</si>
  <si>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</si>
  <si>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</si>
  <si>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</si>
  <si>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</si>
  <si>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</si>
  <si>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</si>
  <si>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</si>
  <si>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</si>
  <si>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</si>
  <si>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</si>
  <si>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</si>
  <si>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</si>
  <si>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</si>
  <si>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</si>
  <si>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</si>
  <si>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</si>
  <si>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</si>
  <si>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</si>
  <si>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</si>
  <si>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</si>
  <si>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</si>
  <si>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</si>
  <si>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</si>
  <si>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</si>
  <si>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</si>
  <si>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</si>
  <si>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</si>
  <si>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</si>
  <si>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</si>
  <si>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</si>
  <si>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</si>
  <si>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</si>
  <si>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</si>
  <si>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</si>
  <si>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</si>
  <si>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</si>
  <si>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</si>
  <si>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</si>
  <si>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</si>
  <si>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</si>
  <si>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</si>
  <si>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</si>
  <si>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</si>
  <si>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</si>
  <si>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</si>
  <si>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</si>
  <si>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</si>
  <si>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</si>
  <si>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</si>
  <si>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</si>
  <si>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</si>
  <si>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</si>
  <si>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</si>
  <si>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</si>
  <si>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</si>
  <si>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</si>
  <si>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</si>
  <si>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</si>
  <si>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</si>
  <si>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</si>
  <si>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</si>
  <si>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</si>
  <si>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</si>
  <si>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</si>
  <si>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</si>
  <si>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</si>
  <si>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</si>
  <si>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</si>
  <si>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</si>
  <si>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</si>
  <si>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</si>
  <si>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</si>
  <si>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</si>
  <si>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</si>
  <si>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</si>
  <si>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</si>
  <si>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</si>
  <si>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</si>
  <si>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</si>
  <si>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</si>
  <si>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</si>
  <si>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</si>
  <si>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</si>
  <si>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</si>
  <si>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</si>
  <si>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</si>
  <si>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</si>
  <si>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</si>
  <si>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</si>
  <si>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</si>
  <si>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</si>
  <si>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</si>
  <si>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</si>
  <si>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</si>
  <si>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</si>
  <si>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</si>
  <si>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</si>
  <si>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</si>
  <si>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</si>
  <si>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</si>
  <si>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</si>
  <si>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</si>
  <si>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</si>
  <si>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</si>
  <si>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</si>
  <si>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</si>
  <si>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</si>
  <si>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</si>
  <si>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</si>
  <si>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</si>
  <si>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</si>
  <si>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</si>
  <si>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</si>
  <si>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</si>
  <si>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</si>
  <si>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</si>
  <si>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</si>
  <si>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</si>
  <si>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</si>
  <si>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</si>
  <si>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</si>
  <si>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</si>
  <si>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</si>
  <si>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</si>
  <si>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</si>
  <si>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</si>
  <si>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</si>
  <si>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</si>
  <si>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</si>
  <si>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</si>
  <si>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</si>
  <si>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</si>
  <si>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</si>
  <si>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</si>
  <si>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</si>
  <si>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</si>
  <si>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</si>
  <si>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</si>
  <si>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</si>
  <si>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</si>
  <si>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</si>
  <si>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</si>
  <si>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</si>
  <si>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</si>
  <si>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</si>
  <si>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</si>
  <si>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</si>
  <si>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</si>
  <si>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</si>
  <si>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</si>
  <si>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</si>
  <si>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</si>
  <si>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</si>
  <si>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</si>
  <si>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</si>
  <si>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</si>
  <si>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</si>
  <si>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</si>
  <si>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</si>
  <si>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</si>
  <si>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</si>
  <si>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</si>
  <si>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</si>
  <si>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</si>
  <si>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</si>
  <si>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</si>
  <si>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</si>
  <si>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</si>
  <si>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</si>
  <si>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</si>
  <si>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</si>
  <si>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</si>
  <si>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</si>
  <si>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</si>
  <si>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</si>
  <si>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</si>
  <si>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</si>
  <si>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</si>
  <si>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</si>
  <si>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</si>
  <si>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</si>
  <si>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</si>
  <si>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</si>
  <si>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</si>
  <si>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</si>
  <si>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</si>
  <si>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</si>
  <si>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</si>
  <si>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</si>
  <si>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</si>
  <si>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</si>
  <si>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</si>
  <si>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</si>
  <si>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</si>
  <si>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</si>
  <si>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</si>
  <si>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</si>
  <si>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</si>
  <si>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</si>
  <si>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</si>
  <si>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</si>
  <si>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</si>
  <si>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</si>
  <si>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</si>
  <si>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</si>
  <si>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</si>
  <si>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</si>
  <si>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</si>
  <si>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</si>
  <si>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</si>
  <si>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</si>
  <si>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</si>
  <si>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</si>
  <si>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</si>
  <si>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</si>
  <si>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</si>
  <si>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</si>
  <si>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</si>
  <si>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</si>
  <si>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</si>
  <si>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</si>
  <si>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</si>
  <si>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</si>
  <si>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</si>
  <si>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</si>
  <si>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</si>
  <si>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</si>
  <si>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</si>
  <si>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</si>
  <si>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</si>
  <si>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</si>
  <si>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</si>
  <si>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</si>
  <si>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</si>
  <si>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</si>
  <si>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</si>
  <si>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</si>
  <si>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</si>
  <si>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</si>
  <si>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</si>
  <si>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</si>
  <si>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</si>
  <si>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</si>
  <si>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</si>
  <si>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</si>
  <si>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</si>
  <si>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</si>
  <si>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</si>
  <si>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</si>
  <si>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</si>
  <si>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</si>
  <si>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</si>
  <si>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</si>
  <si>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</si>
  <si>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</si>
  <si>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</si>
  <si>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</si>
  <si>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</si>
  <si>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</si>
  <si>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</si>
  <si>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</si>
  <si>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</si>
  <si>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</si>
  <si>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</si>
  <si>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</si>
  <si>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</si>
  <si>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</si>
  <si>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</si>
  <si>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</si>
  <si>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</si>
  <si>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</si>
  <si>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</si>
  <si>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</si>
  <si>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</si>
  <si>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</si>
  <si>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</si>
  <si>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</si>
  <si>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</si>
  <si>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</si>
  <si>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</si>
  <si>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</si>
  <si>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</si>
  <si>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</si>
  <si>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</si>
  <si>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</si>
  <si>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</si>
  <si>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</si>
  <si>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</si>
  <si>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</si>
  <si>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</si>
  <si>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</si>
  <si>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</si>
  <si>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</si>
  <si>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</si>
  <si>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</si>
  <si>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</si>
  <si>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</si>
  <si>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</si>
  <si>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</si>
  <si>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</si>
  <si>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</si>
  <si>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</si>
  <si>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</si>
  <si>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</si>
  <si>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</si>
  <si>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</si>
  <si>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</si>
  <si>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</si>
  <si>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</si>
  <si>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</si>
  <si>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</si>
  <si>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</si>
  <si>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</si>
  <si>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</si>
  <si>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</si>
  <si>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</si>
  <si>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</si>
  <si>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</si>
  <si>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</si>
  <si>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</si>
  <si>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</si>
  <si>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</si>
  <si>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</si>
  <si>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</si>
  <si>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</si>
  <si>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</si>
  <si>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</si>
  <si>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</si>
  <si>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</si>
  <si>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</si>
  <si>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</si>
  <si>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</si>
  <si>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</si>
  <si>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</si>
  <si>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</si>
  <si>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</si>
  <si>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</si>
  <si>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</si>
  <si>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</si>
  <si>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</si>
  <si>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</si>
  <si>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</si>
  <si>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</si>
  <si>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</si>
  <si>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</si>
  <si>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</si>
  <si>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</si>
  <si>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</si>
  <si>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</si>
  <si>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</si>
  <si>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</si>
  <si>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</si>
  <si>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</si>
  <si>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</si>
  <si>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</si>
  <si>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</si>
  <si>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</si>
  <si>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</si>
  <si>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</si>
  <si>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</si>
  <si>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</si>
  <si>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</si>
  <si>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</si>
  <si>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</si>
  <si>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</si>
  <si>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</si>
  <si>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</si>
  <si>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</si>
  <si>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</si>
  <si>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</si>
  <si>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</si>
  <si>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</si>
  <si>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</si>
  <si>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</si>
  <si>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</si>
  <si>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</si>
  <si>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</si>
  <si>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</si>
  <si>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</si>
  <si>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</si>
  <si>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</si>
  <si>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</si>
  <si>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</si>
  <si>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</si>
  <si>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</si>
  <si>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</si>
  <si>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</si>
  <si>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</si>
  <si>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</si>
  <si>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</si>
  <si>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</si>
  <si>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</si>
  <si>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</si>
  <si>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</si>
  <si>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</si>
  <si>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</si>
  <si>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</si>
  <si>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</si>
  <si>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</si>
  <si>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</si>
  <si>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</si>
  <si>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</si>
  <si>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</si>
  <si>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</si>
  <si>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</si>
  <si>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</si>
  <si>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</si>
  <si>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</si>
  <si>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</si>
  <si>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</si>
  <si>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</si>
  <si>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</si>
  <si>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</si>
  <si>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</si>
  <si>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</si>
  <si>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</si>
  <si>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</si>
  <si>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</si>
  <si>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</si>
  <si>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</si>
  <si>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</si>
  <si>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</si>
  <si>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</si>
  <si>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</si>
  <si>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</si>
  <si>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</si>
  <si>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</si>
  <si>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</si>
  <si>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</si>
  <si>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</si>
  <si>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</si>
  <si>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</si>
  <si>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</si>
  <si>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</si>
  <si>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</si>
  <si>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</si>
  <si>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</si>
  <si>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</si>
  <si>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</si>
  <si>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</si>
  <si>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</si>
  <si>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</si>
  <si>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</si>
  <si>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</si>
  <si>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</si>
  <si>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</si>
  <si>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</si>
  <si>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</si>
  <si>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</si>
  <si>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</si>
  <si>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</si>
  <si>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</si>
  <si>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</si>
  <si>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</si>
  <si>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</si>
  <si>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</si>
  <si>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</si>
  <si>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</si>
  <si>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</si>
  <si>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</si>
  <si>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</si>
  <si>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</si>
  <si>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</si>
  <si>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</si>
  <si>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</si>
  <si>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</si>
  <si>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</si>
  <si>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</si>
  <si>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</si>
  <si>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</si>
  <si>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</si>
  <si>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</si>
  <si>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</si>
  <si>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</si>
  <si>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</si>
  <si>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</si>
  <si>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</si>
  <si>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</si>
  <si>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</si>
  <si>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</si>
  <si>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</si>
  <si>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</si>
  <si>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</si>
  <si>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</si>
  <si>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</si>
  <si>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</si>
  <si>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</si>
  <si>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</si>
  <si>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</si>
  <si>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</si>
  <si>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</si>
  <si>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</si>
  <si>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</si>
  <si>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</si>
  <si>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</si>
  <si>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</si>
  <si>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</si>
  <si>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</si>
  <si>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</si>
  <si>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</si>
  <si>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</si>
  <si>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</si>
  <si>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</si>
  <si>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</si>
  <si>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</si>
  <si>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</si>
  <si>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</si>
  <si>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</si>
  <si>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</si>
  <si>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</si>
  <si>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</si>
  <si>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</si>
  <si>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</si>
  <si>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</si>
  <si>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</si>
  <si>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</si>
  <si>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</si>
  <si>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</si>
  <si>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</si>
  <si>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</si>
  <si>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</si>
  <si>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</si>
  <si>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</si>
  <si>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</si>
  <si>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</si>
  <si>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</si>
  <si>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</si>
  <si>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</si>
  <si>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</si>
  <si>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</si>
  <si>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</si>
  <si>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</si>
  <si>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</si>
  <si>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</si>
  <si>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</si>
  <si>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</si>
  <si>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</si>
  <si>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</si>
  <si>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</si>
  <si>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</si>
  <si>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</si>
  <si>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</si>
  <si>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</si>
  <si>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</si>
  <si>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</si>
  <si>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</si>
  <si>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</si>
  <si>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</si>
  <si>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</si>
  <si>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</si>
  <si>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</si>
  <si>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</si>
  <si>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</si>
  <si>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</si>
  <si>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</si>
  <si>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</si>
  <si>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</si>
  <si>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</si>
  <si>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</si>
  <si>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</si>
  <si>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</si>
  <si>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</si>
  <si>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</si>
  <si>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</si>
  <si>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</si>
  <si>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</si>
  <si>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</si>
  <si>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</si>
  <si>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</si>
  <si>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</si>
  <si>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</si>
  <si>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</si>
  <si>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</si>
  <si>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</si>
  <si>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</si>
  <si>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</si>
  <si>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</si>
  <si>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</si>
  <si>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</si>
  <si>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</si>
  <si>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</si>
  <si>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</si>
  <si>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</si>
  <si>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</si>
  <si>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</si>
  <si>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</si>
  <si>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</si>
  <si>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</si>
  <si>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</si>
  <si>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</si>
  <si>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</si>
  <si>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</si>
  <si>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</si>
  <si>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</si>
  <si>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</si>
  <si>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</si>
  <si>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</si>
  <si>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</si>
  <si>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</si>
  <si>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</si>
  <si>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</si>
  <si>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</si>
  <si>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</si>
  <si>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</si>
  <si>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</si>
  <si>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</si>
  <si>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</si>
  <si>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</si>
  <si>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</si>
  <si>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</si>
  <si>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</si>
  <si>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</si>
  <si>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</si>
  <si>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</si>
  <si>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</si>
  <si>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</si>
  <si>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</si>
  <si>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</si>
  <si>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</si>
  <si>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</si>
  <si>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</si>
  <si>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</si>
  <si>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</si>
  <si>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</si>
  <si>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</si>
  <si>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</si>
  <si>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</si>
  <si>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</si>
  <si>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</si>
  <si>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</si>
  <si>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</si>
  <si>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</si>
  <si>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</si>
  <si>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</si>
  <si>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</si>
  <si>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</si>
  <si>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</si>
  <si>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</si>
  <si>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</si>
  <si>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</si>
  <si>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</si>
  <si>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</si>
  <si>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</si>
  <si>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</si>
  <si>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</si>
  <si>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</si>
  <si>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</si>
  <si>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</si>
  <si>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</si>
  <si>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</si>
  <si>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</si>
  <si>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</si>
  <si>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</si>
  <si>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</si>
  <si>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</si>
  <si>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</si>
  <si>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</si>
  <si>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</si>
  <si>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</si>
  <si>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</si>
  <si>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</si>
  <si>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</si>
  <si>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</si>
  <si>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</si>
  <si>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</si>
  <si>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</si>
  <si>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</si>
  <si>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</si>
  <si>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</si>
  <si>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</si>
  <si>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</si>
  <si>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</si>
  <si>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</si>
  <si>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</si>
  <si>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</si>
  <si>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</si>
  <si>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</si>
  <si>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</si>
  <si>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</si>
  <si>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</si>
  <si>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</si>
  <si>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</si>
  <si>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</si>
  <si>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</si>
  <si>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</si>
  <si>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</si>
  <si>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</si>
  <si>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</si>
  <si>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</si>
  <si>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</si>
  <si>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</si>
  <si>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</si>
  <si>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</si>
  <si>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</si>
  <si>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</si>
  <si>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</si>
  <si>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</si>
  <si>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</si>
  <si>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</si>
  <si>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</si>
  <si>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</si>
  <si>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</si>
  <si>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</si>
  <si>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</si>
  <si>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</si>
  <si>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</si>
  <si>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</si>
  <si>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</si>
  <si>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</si>
  <si>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</si>
  <si>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</si>
  <si>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</si>
  <si>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</si>
  <si>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</si>
  <si>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</si>
  <si>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</si>
  <si>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</si>
  <si>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</si>
  <si>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</si>
  <si>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</si>
  <si>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</si>
  <si>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</si>
  <si>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</si>
  <si>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</si>
  <si>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</si>
  <si>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</si>
  <si>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</si>
  <si>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</si>
  <si>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</si>
  <si>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</si>
  <si>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</si>
  <si>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</si>
  <si>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</si>
  <si>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</si>
  <si>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</si>
  <si>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</si>
  <si>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</si>
  <si>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</si>
  <si>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</si>
  <si>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</si>
  <si>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</si>
  <si>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</si>
  <si>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</si>
  <si>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</si>
  <si>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</si>
  <si>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</si>
  <si>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</si>
  <si>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</si>
  <si>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</si>
  <si>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</si>
  <si>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</si>
  <si>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</si>
  <si>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</si>
  <si>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</si>
  <si>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</si>
  <si>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</si>
  <si>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</si>
  <si>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</si>
  <si>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</si>
  <si>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</si>
  <si>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</si>
  <si>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</si>
  <si>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</si>
  <si>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</si>
  <si>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</si>
  <si>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</si>
  <si>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</si>
  <si>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</si>
  <si>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</si>
  <si>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</si>
  <si>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</si>
  <si>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</si>
  <si>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</si>
  <si>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</si>
  <si>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</si>
  <si>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</si>
  <si>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</si>
  <si>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</si>
  <si>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</si>
  <si>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</si>
  <si>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</si>
  <si>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</si>
  <si>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</si>
  <si>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</si>
  <si>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</si>
  <si>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</si>
  <si>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</si>
  <si>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</si>
  <si>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</si>
  <si>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</si>
  <si>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</si>
  <si>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</si>
  <si>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</si>
  <si>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</si>
  <si>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</si>
  <si>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</si>
  <si>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</si>
  <si>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</si>
  <si>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</si>
  <si>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</si>
  <si>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</si>
  <si>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</si>
  <si>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</si>
  <si>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</si>
  <si>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</si>
  <si>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</si>
  <si>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</si>
  <si>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</si>
  <si>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</si>
  <si>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</si>
  <si>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</si>
  <si>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</si>
  <si>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</si>
  <si>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</si>
  <si>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</si>
  <si>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</si>
  <si>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</si>
  <si>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</si>
  <si>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</si>
  <si>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</si>
  <si>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</si>
  <si>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</si>
  <si>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</si>
  <si>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</si>
  <si>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</si>
  <si>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</si>
  <si>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</si>
  <si>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</si>
  <si>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</si>
  <si>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</si>
  <si>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</si>
  <si>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</si>
  <si>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</si>
  <si>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</si>
  <si>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</si>
  <si>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</si>
  <si>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</si>
  <si>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</si>
  <si>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</si>
  <si>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</si>
  <si>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</si>
  <si>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</si>
  <si>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</si>
  <si>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</si>
  <si>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</si>
  <si>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</si>
  <si>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</si>
  <si>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</si>
  <si>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</si>
  <si>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</si>
  <si>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</si>
  <si>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</si>
  <si>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</si>
  <si>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</si>
  <si>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</si>
  <si>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</si>
  <si>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</si>
  <si>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</si>
  <si>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</si>
  <si>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</si>
  <si>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</si>
  <si>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</si>
  <si>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</si>
  <si>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</si>
  <si>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</si>
  <si>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</si>
  <si>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</si>
  <si>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</si>
  <si>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</si>
  <si>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</si>
  <si>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</si>
  <si>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</si>
  <si>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</si>
  <si>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</si>
  <si>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</si>
  <si>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</si>
  <si>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</si>
  <si>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</si>
  <si>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</si>
  <si>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</si>
  <si>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</si>
  <si>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</si>
  <si>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</si>
  <si>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</si>
  <si>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</si>
  <si>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</si>
  <si>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</si>
  <si>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</si>
  <si>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</si>
  <si>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</si>
  <si>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</si>
  <si>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</si>
  <si>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</si>
  <si>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</si>
  <si>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</si>
  <si>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</si>
  <si>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</si>
  <si>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</si>
  <si>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</si>
  <si>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</si>
  <si>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</si>
  <si>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</si>
  <si>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</si>
  <si>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</si>
  <si>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</si>
  <si>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</si>
  <si>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</si>
  <si>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</si>
  <si>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</si>
  <si>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</si>
  <si>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</si>
  <si>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</si>
  <si>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</si>
  <si>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</si>
  <si>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</si>
  <si>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</si>
  <si>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</si>
  <si>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</si>
  <si>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</si>
  <si>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</si>
  <si>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</si>
  <si>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</si>
  <si>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</si>
  <si>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</si>
  <si>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</si>
  <si>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</si>
  <si>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</si>
  <si>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</si>
  <si>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</si>
  <si>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</si>
  <si>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</si>
  <si>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</si>
  <si>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</si>
  <si>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</si>
  <si>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</si>
  <si>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</si>
  <si>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</si>
  <si>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</si>
  <si>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</si>
  <si>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</si>
  <si>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</si>
  <si>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</si>
  <si>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</si>
  <si>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</si>
  <si>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</si>
  <si>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</si>
  <si>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</si>
  <si>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</si>
  <si>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</si>
  <si>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</si>
  <si>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</si>
  <si>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</si>
  <si>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</si>
  <si>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</si>
  <si>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</si>
  <si>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</si>
  <si>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</si>
  <si>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</si>
  <si>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</si>
  <si>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</si>
  <si>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</si>
  <si>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</si>
  <si>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</si>
  <si>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</si>
  <si>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</si>
  <si>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</si>
  <si>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</si>
  <si>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</si>
  <si>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</si>
  <si>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</si>
  <si>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</si>
  <si>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</si>
  <si>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</si>
  <si>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</si>
  <si>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</si>
  <si>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</si>
  <si>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</si>
  <si>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</si>
  <si>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</si>
  <si>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</si>
  <si>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</si>
  <si>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</si>
  <si>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</si>
  <si>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</si>
  <si>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</si>
  <si>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</si>
  <si>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</si>
  <si>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</si>
  <si>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</si>
  <si>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</si>
  <si>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</si>
  <si>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</si>
  <si>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</si>
  <si>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</si>
  <si>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</si>
  <si>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</si>
  <si>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</si>
  <si>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</si>
  <si>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</si>
  <si>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</si>
  <si>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</si>
  <si>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</si>
  <si>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</si>
  <si>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</si>
  <si>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</si>
  <si>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</si>
  <si>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</si>
  <si>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</si>
  <si>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</si>
  <si>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</si>
  <si>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</si>
  <si>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</si>
  <si>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</si>
  <si>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</si>
  <si>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</si>
  <si>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</si>
  <si>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</si>
  <si>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</si>
  <si>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</si>
  <si>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</si>
  <si>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</si>
  <si>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</si>
  <si>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</si>
  <si>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</si>
  <si>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</si>
  <si>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</si>
  <si>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</si>
  <si>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</si>
  <si>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</si>
  <si>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</si>
  <si>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</si>
  <si>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</si>
  <si>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</si>
  <si>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</si>
  <si>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</si>
  <si>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</si>
  <si>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</si>
  <si>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</si>
  <si>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</si>
  <si>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</si>
  <si>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</si>
  <si>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</si>
  <si>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</si>
  <si>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</si>
  <si>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</si>
  <si>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</si>
  <si>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</si>
  <si>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</si>
  <si>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</si>
  <si>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</si>
  <si>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</si>
  <si>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</si>
  <si>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</si>
  <si>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</si>
  <si>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</si>
  <si>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</si>
  <si>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</si>
  <si>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</si>
  <si>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</si>
  <si>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</si>
  <si>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</si>
  <si>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</si>
  <si>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</si>
  <si>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</si>
  <si>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</si>
  <si>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</si>
  <si>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</si>
  <si>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</si>
  <si>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</si>
  <si>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</si>
  <si>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</si>
  <si>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</si>
  <si>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</si>
  <si>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</si>
  <si>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</si>
  <si>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</si>
  <si>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</si>
  <si>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</si>
  <si>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</si>
  <si>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</si>
  <si>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</si>
  <si>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</si>
  <si>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</si>
  <si>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</si>
  <si>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</si>
  <si>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</si>
  <si>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</si>
  <si>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</si>
  <si>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</si>
  <si>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</si>
  <si>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</si>
  <si>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</si>
  <si>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</si>
  <si>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</si>
  <si>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</si>
  <si>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</si>
  <si>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</si>
  <si>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</si>
  <si>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</si>
  <si>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</si>
  <si>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</si>
  <si>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</si>
  <si>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</si>
  <si>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</si>
  <si>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</si>
  <si>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</si>
  <si>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</si>
  <si>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</si>
  <si>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</si>
  <si>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</si>
  <si>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</si>
  <si>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</si>
  <si>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</si>
  <si>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</si>
  <si>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</si>
  <si>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</si>
  <si>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</si>
  <si>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</si>
  <si>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</si>
  <si>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</si>
  <si>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</si>
  <si>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</si>
  <si>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</si>
  <si>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</si>
  <si>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</si>
  <si>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</si>
  <si>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</si>
  <si>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</si>
  <si>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</si>
  <si>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</si>
  <si>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</si>
  <si>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</si>
  <si>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</si>
  <si>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</si>
  <si>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</si>
  <si>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</si>
  <si>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</si>
  <si>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</si>
  <si>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</si>
  <si>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</si>
  <si>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</si>
  <si>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</si>
  <si>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</si>
  <si>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</si>
  <si>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</si>
  <si>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</si>
  <si>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</si>
  <si>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</si>
  <si>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</si>
  <si>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</si>
  <si>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</si>
  <si>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</si>
  <si>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</si>
  <si>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</si>
  <si>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</si>
  <si>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</si>
  <si>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</si>
  <si>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</si>
  <si>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</si>
  <si>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</si>
  <si>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</si>
  <si>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</si>
  <si>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</si>
  <si>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</si>
  <si>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</si>
  <si>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</si>
  <si>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</si>
  <si>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</si>
  <si>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</si>
  <si>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</si>
  <si>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</si>
  <si>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</si>
  <si>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</si>
  <si>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</si>
  <si>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</si>
  <si>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</si>
  <si>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</si>
  <si>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</si>
  <si>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</si>
  <si>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</si>
  <si>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</si>
  <si>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</si>
  <si>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</si>
  <si>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</si>
  <si>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</si>
  <si>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</si>
  <si>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</si>
  <si>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</si>
  <si>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</si>
  <si>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</si>
  <si>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</si>
  <si>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</si>
  <si>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</si>
  <si>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</si>
  <si>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</si>
  <si>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</si>
  <si>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</si>
  <si>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</si>
  <si>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</si>
  <si>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</si>
  <si>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</si>
  <si>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</si>
  <si>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</si>
  <si>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</si>
  <si>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</si>
  <si>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</si>
  <si>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</si>
  <si>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</si>
  <si>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</si>
  <si>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</si>
  <si>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</si>
  <si>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</si>
  <si>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</si>
  <si>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</si>
  <si>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</si>
  <si>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</si>
  <si>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</si>
  <si>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</si>
  <si>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</si>
  <si>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</si>
  <si>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</si>
  <si>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</si>
  <si>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</si>
  <si>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</si>
  <si>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</si>
  <si>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</si>
  <si>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</si>
  <si>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</si>
  <si>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</si>
  <si>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</si>
  <si>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</si>
  <si>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</si>
  <si>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</si>
  <si>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</si>
  <si>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</si>
  <si>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</si>
  <si>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</si>
  <si>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</si>
  <si>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</si>
  <si>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</si>
  <si>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</si>
  <si>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</si>
  <si>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</si>
  <si>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</si>
  <si>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</si>
  <si>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</si>
  <si>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</si>
  <si>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</si>
  <si>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</si>
  <si>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</si>
  <si>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</si>
  <si>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</si>
  <si>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</si>
  <si>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</si>
  <si>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</si>
  <si>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</si>
  <si>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</si>
  <si>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</si>
  <si>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</si>
  <si>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</si>
  <si>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</si>
  <si>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</si>
  <si>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</si>
  <si>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</si>
  <si>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</si>
  <si>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</si>
  <si>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</si>
  <si>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</si>
  <si>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</si>
  <si>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</si>
  <si>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</si>
  <si>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</si>
  <si>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</si>
  <si>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</si>
  <si>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</si>
  <si>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</si>
  <si>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</si>
  <si>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</si>
  <si>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</si>
  <si>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</si>
  <si>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</si>
  <si>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</si>
  <si>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</si>
  <si>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</si>
  <si>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</si>
  <si>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</si>
  <si>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</si>
  <si>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</si>
  <si>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</si>
  <si>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</si>
  <si>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</si>
  <si>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</si>
  <si>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</si>
  <si>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</si>
  <si>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</si>
  <si>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</si>
  <si>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</si>
  <si>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</si>
  <si>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</si>
  <si>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</si>
  <si>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</si>
  <si>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</si>
  <si>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</si>
  <si>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</si>
  <si>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</si>
  <si>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</si>
  <si>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</si>
  <si>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</si>
  <si>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</si>
  <si>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</si>
  <si>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</si>
  <si>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</si>
  <si>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</si>
  <si>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</si>
  <si>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</si>
  <si>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</si>
  <si>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</si>
  <si>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</si>
  <si>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</si>
  <si>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</si>
  <si>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</si>
  <si>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</si>
  <si>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</si>
  <si>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</si>
  <si>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</si>
  <si>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</si>
  <si>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</si>
  <si>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</si>
  <si>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</si>
  <si>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</si>
  <si>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</si>
  <si>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</si>
  <si>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</si>
  <si>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</si>
  <si>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</si>
  <si>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</si>
  <si>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</si>
  <si>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</si>
  <si>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</si>
  <si>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</si>
  <si>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</si>
  <si>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</si>
  <si>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</si>
  <si>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</si>
  <si>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</si>
  <si>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</si>
  <si>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</si>
  <si>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</si>
  <si>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</si>
  <si>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</si>
  <si>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</si>
  <si>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</si>
  <si>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</si>
  <si>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</si>
  <si>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</si>
  <si>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</si>
  <si>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</si>
  <si>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</si>
  <si>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</si>
  <si>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</si>
  <si>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</si>
  <si>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</si>
  <si>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</si>
  <si>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</si>
  <si>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</si>
  <si>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</si>
  <si>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</si>
  <si>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</si>
  <si>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</si>
  <si>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</si>
  <si>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</si>
  <si>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</si>
  <si>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</si>
  <si>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</si>
  <si>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</si>
  <si>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</si>
  <si>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</si>
  <si>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</si>
  <si>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</si>
  <si>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</si>
  <si>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</si>
  <si>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</si>
  <si>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</si>
  <si>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</si>
  <si>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</si>
  <si>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</si>
  <si>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</si>
  <si>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</si>
  <si>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</si>
  <si>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</si>
  <si>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</si>
  <si>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</si>
  <si>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</si>
  <si>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</si>
  <si>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</si>
  <si>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</si>
  <si>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</si>
  <si>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</si>
  <si>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</si>
  <si>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</si>
  <si>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</si>
  <si>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</si>
  <si>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</si>
  <si>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</si>
  <si>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</si>
  <si>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</si>
  <si>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</si>
  <si>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</si>
  <si>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</si>
  <si>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</si>
  <si>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</si>
  <si>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</si>
  <si>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</si>
  <si>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</si>
  <si>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</si>
  <si>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</si>
  <si>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</si>
  <si>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</si>
  <si>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</si>
  <si>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</si>
  <si>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</si>
  <si>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</si>
  <si>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</si>
  <si>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</si>
  <si>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</si>
  <si>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</si>
  <si>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</si>
  <si>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</si>
  <si>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</si>
  <si>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</si>
  <si>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</si>
  <si>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</si>
  <si>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</si>
  <si>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</si>
  <si>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</si>
  <si>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</si>
  <si>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</si>
  <si>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</si>
  <si>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</si>
  <si>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</si>
  <si>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</si>
  <si>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</si>
  <si>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</si>
  <si>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</si>
  <si>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</si>
  <si>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</si>
  <si>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</si>
  <si>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</si>
  <si>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</si>
  <si>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</si>
  <si>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</si>
  <si>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</si>
  <si>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</si>
  <si>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</si>
  <si>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</si>
  <si>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</si>
  <si>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</si>
  <si>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</si>
  <si>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</si>
  <si>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</si>
  <si>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</si>
  <si>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</si>
  <si>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</si>
  <si>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</si>
  <si>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</si>
  <si>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</si>
  <si>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</si>
  <si>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</si>
  <si>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</si>
  <si>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</si>
  <si>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</si>
  <si>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</si>
  <si>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</si>
  <si>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</si>
  <si>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</si>
  <si>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</si>
  <si>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</si>
  <si>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</si>
  <si>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</si>
  <si>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</si>
  <si>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</si>
  <si>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</si>
  <si>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</si>
  <si>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</si>
  <si>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</si>
  <si>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</si>
  <si>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</si>
  <si>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</si>
  <si>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</si>
  <si>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</si>
  <si>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</si>
  <si>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</si>
  <si>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</si>
  <si>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</si>
  <si>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</si>
  <si>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</si>
  <si>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</si>
  <si>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</si>
  <si>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</si>
  <si>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</si>
  <si>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</si>
  <si>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</si>
  <si>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</si>
  <si>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</si>
  <si>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</si>
  <si>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</si>
  <si>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</si>
  <si>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</si>
  <si>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</si>
  <si>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</si>
  <si>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</si>
  <si>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</si>
  <si>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</si>
  <si>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</si>
  <si>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</si>
  <si>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</si>
  <si>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</si>
  <si>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</si>
  <si>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</si>
  <si>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</si>
  <si>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</si>
  <si>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</si>
  <si>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</si>
  <si>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</si>
  <si>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</si>
  <si>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</si>
  <si>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</si>
  <si>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</si>
  <si>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</si>
  <si>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</si>
  <si>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</si>
  <si>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</si>
  <si>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</si>
  <si>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</si>
  <si>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</si>
  <si>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</si>
  <si>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</si>
  <si>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</si>
  <si>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</si>
  <si>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</si>
  <si>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</si>
  <si>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</si>
  <si>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</si>
  <si>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</si>
  <si>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</si>
  <si>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</si>
  <si>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</si>
  <si>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</si>
  <si>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</si>
  <si>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</si>
  <si>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</si>
  <si>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</si>
  <si>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</si>
  <si>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</si>
  <si>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</si>
  <si>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</si>
  <si>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</si>
  <si>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</si>
  <si>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</si>
  <si>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</si>
  <si>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</si>
  <si>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</si>
  <si>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</si>
  <si>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</si>
  <si>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</si>
  <si>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</si>
  <si>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</si>
  <si>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</si>
  <si>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</si>
  <si>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</si>
  <si>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</si>
  <si>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</si>
  <si>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</si>
  <si>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</si>
  <si>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</si>
  <si>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</si>
  <si>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</si>
  <si>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</si>
  <si>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</si>
  <si>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</si>
  <si>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</si>
  <si>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</si>
  <si>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</si>
  <si>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</si>
  <si>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</si>
  <si>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</si>
  <si>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</si>
  <si>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</si>
  <si>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</si>
  <si>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</si>
  <si>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</si>
  <si>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</si>
  <si>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</si>
  <si>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</si>
  <si>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</si>
  <si>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</si>
  <si>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</si>
  <si>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</si>
  <si>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</si>
  <si>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</si>
  <si>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</si>
  <si>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</si>
  <si>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</si>
  <si>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</si>
  <si>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</si>
  <si>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</si>
  <si>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</si>
  <si>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</si>
  <si>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</si>
  <si>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</si>
  <si>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</si>
  <si>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</si>
  <si>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</si>
  <si>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</si>
  <si>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</si>
  <si>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</si>
  <si>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</si>
  <si>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</si>
  <si>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</si>
  <si>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</si>
  <si>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</si>
  <si>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</si>
  <si>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</si>
  <si>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</si>
  <si>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</si>
  <si>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</si>
  <si>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</si>
  <si>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</si>
  <si>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</si>
  <si>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</si>
  <si>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</si>
  <si>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</si>
  <si>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</si>
  <si>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</si>
  <si>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</si>
  <si>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</si>
  <si>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</si>
  <si>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</si>
  <si>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</si>
  <si>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</si>
  <si>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</si>
  <si>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</si>
  <si>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</si>
  <si>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</si>
  <si>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</si>
  <si>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</si>
  <si>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</si>
  <si>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</si>
  <si>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</si>
  <si>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</si>
  <si>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</si>
  <si>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</si>
  <si>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</si>
  <si>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</si>
  <si>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</si>
  <si>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</si>
  <si>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</si>
  <si>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</si>
  <si>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</si>
  <si>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</si>
  <si>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</si>
  <si>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</si>
  <si>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</si>
  <si>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</si>
  <si>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</si>
  <si>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</si>
  <si>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</si>
  <si>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</si>
  <si>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</si>
  <si>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</si>
  <si>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</si>
  <si>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</si>
  <si>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</si>
  <si>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</si>
  <si>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</si>
  <si>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</si>
  <si>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</si>
  <si>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</si>
  <si>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</si>
  <si>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</si>
  <si>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</si>
  <si>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</si>
  <si>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</si>
  <si>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</si>
  <si>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</si>
  <si>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</si>
  <si>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</si>
  <si>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</si>
  <si>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</si>
  <si>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</si>
  <si>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</si>
  <si>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</si>
  <si>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</si>
  <si>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</si>
  <si>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</si>
  <si>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</si>
  <si>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</si>
  <si>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</si>
  <si>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</si>
  <si>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</si>
  <si>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</si>
  <si>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</si>
  <si>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</si>
  <si>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</si>
  <si>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</si>
  <si>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</si>
  <si>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</si>
  <si>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</si>
  <si>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</si>
  <si>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</si>
  <si>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</si>
  <si>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</si>
  <si>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</si>
  <si>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</si>
  <si>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</si>
  <si>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</si>
  <si>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</si>
  <si>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</si>
  <si>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</si>
  <si>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</si>
  <si>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</si>
  <si>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</si>
  <si>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</si>
  <si>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</si>
  <si>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</si>
  <si>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</si>
  <si>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</si>
  <si>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</si>
  <si>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</si>
  <si>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</si>
  <si>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</si>
  <si>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</si>
  <si>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</si>
  <si>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</si>
  <si>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</si>
  <si>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</si>
  <si>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</si>
  <si>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</si>
  <si>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</si>
  <si>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</si>
  <si>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</si>
  <si>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</si>
  <si>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</si>
  <si>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</si>
  <si>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</si>
  <si>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</si>
  <si>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</si>
  <si>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</si>
  <si>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</si>
  <si>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</si>
  <si>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</si>
  <si>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</si>
  <si>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</si>
  <si>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</si>
  <si>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</si>
  <si>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</si>
  <si>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</si>
  <si>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</si>
  <si>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</si>
  <si>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</si>
  <si>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</si>
  <si>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</si>
  <si>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</si>
  <si>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</si>
  <si>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</si>
  <si>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</si>
  <si>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</si>
  <si>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</si>
  <si>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</si>
  <si>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</si>
  <si>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</si>
  <si>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</si>
  <si>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</si>
  <si>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</si>
  <si>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</si>
  <si>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</si>
  <si>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</si>
  <si>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</si>
  <si>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</si>
  <si>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</si>
  <si>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</si>
  <si>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</si>
  <si>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</si>
  <si>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</si>
  <si>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</si>
  <si>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</si>
  <si>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</si>
  <si>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</si>
  <si>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</si>
  <si>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</si>
  <si>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</si>
  <si>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</si>
  <si>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</si>
  <si>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</si>
  <si>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</si>
  <si>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</si>
  <si>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</si>
  <si>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</si>
  <si>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</si>
  <si>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</si>
  <si>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</si>
  <si>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</si>
  <si>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</si>
  <si>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</si>
  <si>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</si>
  <si>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</si>
  <si>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</si>
  <si>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</si>
  <si>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</si>
  <si>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</si>
  <si>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</si>
  <si>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</si>
  <si>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</si>
  <si>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</si>
  <si>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</si>
  <si>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</si>
  <si>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</si>
  <si>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</si>
  <si>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</si>
  <si>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</si>
  <si>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</si>
  <si>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</si>
  <si>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</si>
  <si>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</si>
  <si>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</si>
  <si>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</si>
  <si>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</si>
  <si>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</si>
  <si>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</si>
  <si>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</si>
  <si>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</si>
  <si>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</si>
  <si>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</si>
  <si>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</si>
  <si>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</si>
  <si>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</si>
  <si>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</si>
  <si>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</si>
  <si>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</si>
  <si>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</si>
  <si>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</si>
  <si>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</si>
  <si>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</si>
  <si>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</si>
  <si>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</si>
  <si>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</si>
  <si>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</si>
  <si>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</si>
  <si>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</si>
  <si>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</si>
  <si>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</si>
  <si>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</si>
  <si>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</si>
  <si>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</si>
  <si>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</si>
  <si>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</si>
  <si>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</si>
  <si>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</si>
  <si>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</si>
  <si>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</si>
  <si>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</si>
  <si>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</si>
  <si>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</si>
  <si>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</si>
  <si>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</si>
  <si>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</si>
  <si>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</si>
  <si>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</si>
  <si>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</si>
  <si>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</si>
  <si>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</si>
  <si>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</si>
  <si>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</si>
  <si>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</si>
  <si>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</si>
  <si>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</si>
  <si>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</si>
  <si>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</si>
  <si>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</si>
  <si>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</si>
  <si>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</si>
  <si>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</si>
  <si>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</si>
  <si>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</si>
  <si>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</si>
  <si>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</si>
  <si>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</si>
  <si>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</si>
  <si>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</si>
  <si>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</si>
  <si>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</si>
  <si>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</si>
  <si>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</si>
  <si>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</si>
  <si>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</si>
  <si>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</si>
  <si>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</si>
  <si>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</si>
  <si>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</si>
  <si>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</si>
  <si>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</si>
  <si>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</si>
  <si>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</si>
  <si>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</si>
  <si>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</si>
  <si>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</si>
  <si>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</si>
  <si>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</si>
  <si>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</si>
  <si>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</si>
  <si>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</si>
  <si>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</si>
  <si>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</si>
  <si>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</si>
  <si>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</si>
  <si>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</si>
  <si>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</si>
  <si>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</si>
  <si>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</si>
  <si>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</si>
  <si>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</si>
  <si>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</si>
  <si>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</si>
  <si>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</si>
  <si>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</si>
  <si>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</si>
  <si>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</si>
  <si>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</si>
  <si>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</si>
  <si>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</si>
  <si>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</si>
  <si>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</si>
  <si>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</si>
  <si>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</si>
  <si>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</si>
  <si>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</si>
  <si>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</si>
  <si>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</si>
  <si>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</si>
  <si>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</si>
  <si>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</si>
  <si>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</si>
  <si>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</si>
  <si>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</si>
  <si>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</si>
  <si>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</si>
  <si>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</si>
  <si>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</si>
  <si>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</si>
  <si>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</si>
  <si>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</si>
  <si>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</si>
  <si>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</si>
  <si>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</si>
  <si>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</si>
  <si>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</si>
  <si>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</si>
  <si>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</si>
  <si>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</si>
  <si>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</si>
  <si>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</si>
  <si>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</si>
  <si>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</si>
  <si>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</si>
  <si>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</si>
  <si>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</si>
  <si>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</si>
  <si>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</si>
  <si>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</si>
  <si>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</si>
  <si>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</si>
  <si>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</si>
  <si>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</si>
  <si>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</si>
  <si>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</si>
  <si>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</si>
  <si>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</si>
  <si>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</si>
  <si>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</si>
  <si>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</si>
  <si>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</si>
  <si>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</si>
  <si>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</si>
  <si>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</si>
  <si>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</si>
  <si>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</si>
  <si>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</si>
  <si>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</si>
  <si>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</si>
  <si>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</si>
  <si>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</si>
  <si>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</si>
  <si>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</si>
  <si>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</si>
  <si>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</si>
  <si>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</si>
  <si>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</si>
  <si>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</si>
  <si>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</si>
  <si>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</si>
  <si>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</si>
  <si>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</si>
  <si>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</si>
  <si>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</si>
  <si>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</si>
  <si>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</si>
  <si>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</si>
  <si>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</si>
  <si>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</si>
  <si>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</si>
  <si>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</si>
  <si>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</si>
  <si>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</si>
  <si>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</si>
  <si>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</si>
  <si>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</si>
  <si>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</si>
  <si>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</si>
  <si>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</si>
  <si>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</si>
  <si>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</si>
  <si>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</si>
  <si>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</si>
  <si>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</si>
  <si>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</si>
  <si>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</si>
  <si>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</si>
  <si>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</si>
  <si>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</si>
  <si>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</si>
  <si>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</si>
  <si>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</si>
  <si>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</si>
  <si>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</si>
  <si>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</si>
  <si>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</si>
  <si>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</si>
  <si>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</si>
  <si>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</si>
  <si>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</si>
  <si>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</si>
  <si>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</si>
  <si>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</si>
  <si>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</si>
  <si>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</si>
  <si>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</si>
  <si>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</si>
  <si>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</si>
  <si>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</si>
  <si>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</si>
  <si>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</si>
  <si>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</si>
  <si>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</si>
  <si>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</si>
  <si>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</si>
  <si>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</si>
  <si>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</si>
  <si>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</si>
  <si>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</si>
  <si>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</si>
  <si>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</si>
  <si>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</si>
  <si>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</si>
  <si>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</si>
  <si>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</si>
  <si>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</si>
  <si>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</si>
  <si>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</si>
  <si>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</si>
  <si>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</si>
  <si>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</si>
  <si>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</si>
  <si>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</si>
  <si>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</si>
  <si>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</si>
  <si>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</si>
  <si>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</si>
  <si>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</si>
  <si>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</si>
  <si>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</si>
  <si>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</si>
  <si>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</si>
  <si>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</si>
  <si>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</si>
  <si>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</si>
  <si>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</si>
  <si>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</si>
  <si>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</si>
  <si>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</si>
  <si>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</si>
  <si>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</si>
  <si>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</si>
  <si>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</si>
  <si>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</si>
  <si>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</si>
  <si>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</si>
  <si>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</si>
  <si>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</si>
  <si>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</si>
  <si>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</si>
  <si>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</si>
  <si>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</si>
  <si>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</si>
  <si>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</si>
  <si>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</si>
  <si>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</si>
  <si>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</si>
  <si>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</si>
  <si>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</si>
  <si>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</si>
  <si>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</si>
  <si>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</si>
  <si>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</si>
  <si>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</si>
  <si>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</si>
  <si>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</si>
  <si>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</si>
  <si>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</si>
  <si>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</si>
  <si>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</si>
  <si>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</si>
  <si>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</si>
  <si>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</si>
  <si>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</si>
  <si>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</si>
  <si>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</si>
  <si>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</si>
  <si>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</si>
  <si>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</si>
  <si>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</si>
  <si>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</si>
  <si>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</si>
  <si>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</si>
  <si>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</si>
  <si>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</si>
  <si>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</si>
  <si>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</si>
  <si>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</si>
  <si>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</si>
  <si>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</si>
  <si>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</si>
  <si>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</si>
  <si>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</si>
  <si>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</si>
  <si>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</si>
  <si>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</si>
  <si>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</si>
  <si>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</si>
  <si>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</si>
  <si>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</si>
  <si>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</si>
  <si>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</si>
  <si>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</si>
  <si>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</si>
  <si>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</si>
  <si>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</si>
  <si>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</si>
  <si>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</si>
  <si>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</si>
  <si>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</si>
  <si>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</si>
  <si>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</si>
  <si>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</si>
  <si>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</si>
  <si>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</si>
  <si>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</si>
  <si>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</si>
  <si>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</si>
  <si>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</si>
  <si>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</si>
  <si>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</si>
  <si>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</si>
  <si>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</si>
  <si>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</si>
  <si>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</si>
  <si>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</si>
  <si>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</si>
  <si>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</si>
  <si>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</si>
  <si>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</si>
  <si>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</si>
  <si>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</si>
  <si>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</si>
  <si>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</si>
  <si>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</si>
  <si>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</si>
  <si>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</si>
  <si>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</si>
  <si>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</si>
  <si>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</si>
  <si>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</si>
  <si>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</si>
  <si>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</si>
  <si>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</si>
  <si>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</si>
  <si>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</si>
  <si>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</si>
  <si>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</si>
  <si>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</si>
  <si>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</si>
  <si>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</si>
  <si>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</si>
  <si>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</si>
  <si>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</si>
  <si>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</si>
  <si>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</si>
  <si>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</si>
  <si>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</si>
  <si>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</si>
  <si>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</si>
  <si>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</si>
  <si>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</si>
  <si>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</si>
  <si>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</si>
  <si>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</si>
  <si>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</si>
  <si>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</si>
  <si>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</si>
  <si>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</si>
  <si>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</si>
  <si>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</si>
  <si>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</si>
  <si>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</si>
  <si>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</si>
  <si>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</si>
  <si>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</si>
  <si>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</si>
  <si>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</si>
  <si>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</si>
  <si>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</si>
  <si>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</si>
  <si>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</si>
  <si>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</si>
  <si>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</si>
  <si>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</si>
  <si>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</si>
  <si>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</si>
  <si>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</si>
  <si>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</si>
  <si>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</si>
  <si>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</si>
  <si>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</si>
  <si>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</si>
  <si>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</si>
  <si>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</si>
  <si>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</si>
  <si>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</si>
  <si>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</si>
  <si>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</si>
  <si>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</si>
  <si>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</si>
  <si>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</si>
  <si>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</si>
  <si>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</si>
  <si>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</si>
  <si>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</si>
  <si>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</si>
  <si>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</si>
  <si>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</si>
  <si>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</si>
  <si>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</si>
  <si>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</si>
  <si>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</si>
  <si>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</si>
  <si>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</si>
  <si>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</si>
  <si>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</si>
  <si>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</si>
  <si>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</si>
  <si>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</si>
  <si>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</si>
  <si>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</si>
  <si>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</si>
  <si>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</si>
  <si>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</si>
  <si>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</si>
  <si>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</si>
  <si>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</si>
  <si>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</si>
  <si>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</si>
  <si>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</si>
  <si>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</si>
  <si>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</si>
  <si>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</si>
  <si>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</si>
  <si>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</si>
  <si>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</si>
  <si>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</si>
  <si>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</si>
  <si>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</si>
  <si>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</si>
  <si>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</si>
  <si>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</si>
  <si>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</si>
  <si>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</si>
  <si>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</si>
  <si>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</si>
  <si>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</si>
  <si>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</si>
  <si>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</si>
  <si>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</si>
  <si>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</si>
  <si>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</si>
  <si>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</si>
  <si>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</si>
  <si>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</si>
  <si>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</si>
  <si>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</si>
  <si>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</si>
  <si>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</si>
  <si>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</si>
  <si>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</si>
  <si>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</si>
  <si>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</si>
  <si>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</si>
  <si>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</si>
  <si>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</si>
  <si>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</si>
  <si>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</si>
  <si>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</si>
  <si>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</si>
  <si>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</si>
  <si>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</si>
  <si>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</si>
  <si>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</si>
  <si>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</si>
  <si>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</si>
  <si>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</si>
  <si>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</si>
  <si>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</si>
  <si>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</si>
  <si>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</si>
  <si>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</si>
  <si>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</si>
  <si>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</si>
  <si>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</si>
  <si>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</si>
  <si>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</si>
  <si>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</si>
  <si>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</si>
  <si>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</si>
  <si>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</si>
  <si>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</si>
  <si>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</si>
  <si>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</si>
  <si>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</si>
  <si>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</si>
  <si>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</si>
  <si>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</si>
  <si>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</si>
  <si>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</si>
  <si>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</si>
  <si>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</si>
  <si>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</si>
  <si>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</si>
  <si>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</si>
  <si>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</si>
  <si>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</si>
  <si>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</si>
  <si>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</si>
  <si>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</si>
  <si>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</si>
  <si>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</si>
  <si>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</si>
  <si>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</si>
  <si>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</si>
  <si>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</si>
  <si>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</si>
  <si>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</si>
  <si>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</si>
  <si>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</si>
  <si>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</si>
  <si>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</si>
  <si>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</si>
  <si>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</si>
  <si>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</si>
  <si>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</si>
  <si>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</si>
  <si>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</si>
  <si>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</si>
  <si>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</si>
  <si>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</si>
  <si>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</si>
  <si>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</si>
  <si>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</si>
  <si>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</si>
  <si>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</si>
  <si>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</si>
  <si>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</si>
  <si>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</si>
  <si>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</si>
  <si>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</si>
  <si>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</si>
  <si>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</si>
  <si>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</si>
  <si>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</si>
  <si>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</si>
  <si>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</si>
  <si>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</si>
  <si>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</si>
  <si>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</si>
  <si>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</si>
  <si>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</si>
  <si>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</si>
  <si>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</si>
  <si>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</si>
  <si>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</si>
  <si>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</si>
  <si>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</si>
  <si>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</si>
  <si>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</si>
  <si>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</si>
  <si>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</si>
  <si>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</si>
  <si>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</si>
  <si>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</si>
  <si>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</si>
  <si>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</si>
  <si>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</si>
  <si>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</si>
  <si>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</si>
  <si>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</si>
  <si>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</si>
  <si>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</si>
  <si>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</si>
  <si>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</si>
  <si>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</si>
  <si>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</si>
  <si>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</si>
  <si>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</si>
  <si>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</si>
  <si>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</si>
  <si>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</si>
  <si>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</si>
  <si>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</si>
  <si>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</si>
  <si>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</si>
  <si>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</si>
  <si>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</si>
  <si>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</si>
  <si>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</si>
  <si>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</si>
  <si>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</si>
  <si>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</si>
  <si>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</si>
  <si>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</si>
  <si>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</si>
  <si>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</si>
  <si>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</si>
  <si>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</si>
  <si>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</si>
  <si>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</si>
  <si>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</si>
  <si>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</si>
  <si>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</si>
  <si>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</si>
  <si>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</si>
  <si>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</si>
  <si>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</si>
  <si>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</si>
  <si>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</si>
  <si>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</si>
  <si>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</si>
  <si>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</si>
  <si>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</si>
  <si>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</si>
  <si>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</si>
  <si>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</si>
  <si>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</si>
  <si>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</si>
  <si>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</si>
  <si>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</si>
  <si>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</si>
  <si>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</si>
  <si>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</si>
  <si>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</si>
  <si>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</si>
  <si>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</si>
  <si>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</si>
  <si>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</si>
  <si>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</si>
  <si>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</si>
  <si>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</si>
  <si>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</si>
  <si>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</si>
  <si>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</si>
  <si>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</si>
  <si>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</si>
  <si>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</si>
  <si>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</si>
  <si>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</si>
  <si>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</si>
  <si>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</si>
  <si>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</si>
  <si>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</si>
  <si>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</si>
  <si>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</si>
  <si>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</si>
  <si>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</si>
  <si>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</si>
  <si>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</si>
  <si>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</si>
  <si>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</si>
  <si>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</si>
  <si>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</si>
  <si>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</si>
  <si>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</si>
  <si>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</si>
  <si>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</si>
  <si>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</si>
  <si>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</si>
  <si>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</si>
  <si>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</si>
  <si>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</si>
  <si>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</si>
  <si>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</si>
  <si>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</si>
  <si>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</si>
  <si>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</si>
  <si>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</si>
  <si>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</si>
  <si>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</si>
  <si>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</si>
  <si>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</si>
  <si>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</si>
  <si>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</si>
  <si>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</si>
  <si>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</si>
  <si>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</si>
  <si>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</si>
  <si>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</si>
  <si>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</si>
  <si>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</si>
  <si>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</si>
  <si>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</si>
  <si>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</si>
  <si>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</si>
  <si>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</si>
  <si>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</si>
  <si>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</si>
  <si>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</si>
  <si>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</si>
  <si>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</si>
  <si>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</si>
  <si>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</si>
  <si>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</si>
  <si>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</si>
  <si>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</si>
  <si>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</si>
  <si>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</si>
  <si>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</si>
  <si>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</si>
  <si>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</si>
  <si>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</si>
  <si>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</si>
  <si>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</si>
  <si>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</si>
  <si>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</si>
  <si>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</si>
  <si>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</si>
  <si>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</si>
  <si>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</si>
  <si>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</si>
  <si>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</si>
  <si>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</si>
  <si>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</si>
  <si>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</si>
  <si>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</si>
  <si>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</si>
  <si>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</si>
  <si>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</si>
  <si>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</si>
  <si>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</si>
  <si>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</si>
  <si>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</si>
  <si>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</si>
  <si>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</si>
  <si>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</si>
  <si>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</si>
  <si>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</si>
  <si>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</si>
  <si>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</si>
  <si>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</si>
  <si>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</si>
  <si>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</si>
  <si>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</si>
  <si>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</si>
  <si>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</si>
  <si>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</si>
  <si>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</si>
  <si>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</si>
  <si>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</si>
  <si>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</si>
  <si>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</si>
  <si>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</si>
  <si>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</si>
  <si>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</si>
  <si>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</si>
  <si>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</si>
  <si>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</si>
  <si>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</si>
  <si>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</si>
  <si>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</si>
  <si>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</si>
  <si>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</si>
  <si>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</si>
  <si>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</si>
  <si>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</si>
  <si>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</si>
  <si>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</si>
  <si>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</si>
  <si>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</si>
  <si>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</si>
  <si>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</si>
  <si>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</si>
  <si>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</si>
  <si>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</si>
  <si>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</si>
  <si>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</si>
  <si>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</si>
  <si>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</si>
  <si>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</si>
  <si>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</si>
  <si>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</si>
  <si>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</si>
  <si>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</si>
  <si>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</si>
  <si>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</si>
  <si>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</si>
  <si>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</si>
  <si>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</si>
  <si>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</si>
  <si>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</si>
  <si>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</si>
  <si>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</si>
  <si>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</si>
  <si>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</si>
  <si>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</si>
  <si>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</si>
  <si>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</si>
  <si>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</si>
  <si>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</si>
  <si>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</si>
  <si>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</si>
  <si>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</si>
  <si>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</si>
  <si>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</si>
  <si>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</si>
  <si>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</si>
  <si>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</si>
  <si>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</si>
  <si>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</si>
  <si>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</si>
  <si>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</si>
  <si>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</si>
  <si>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</si>
  <si>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</si>
  <si>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</si>
  <si>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</si>
  <si>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</si>
  <si>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</si>
  <si>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</si>
  <si>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</si>
  <si>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</si>
  <si>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</si>
  <si>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</si>
  <si>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</si>
  <si>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</si>
  <si>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</si>
  <si>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</si>
  <si>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</si>
  <si>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</si>
  <si>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</si>
  <si>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</si>
  <si>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</si>
  <si>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</si>
  <si>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</si>
  <si>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</si>
  <si>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</si>
  <si>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</si>
  <si>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</si>
  <si>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</si>
  <si>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</si>
  <si>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</si>
  <si>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</si>
  <si>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</si>
  <si>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</si>
  <si>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</si>
  <si>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</si>
  <si>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</si>
  <si>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</si>
  <si>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</si>
  <si>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</si>
  <si>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</si>
  <si>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</si>
  <si>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</si>
  <si>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</si>
  <si>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</si>
  <si>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</si>
  <si>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</si>
  <si>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</si>
  <si>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</si>
  <si>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</si>
  <si>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</si>
  <si>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</si>
  <si>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</si>
  <si>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</si>
  <si>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</si>
  <si>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</si>
  <si>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</si>
  <si>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</si>
  <si>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</si>
  <si>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</si>
  <si>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</si>
  <si>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</si>
  <si>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</si>
  <si>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</si>
  <si>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</si>
  <si>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</si>
  <si>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</si>
  <si>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</si>
  <si>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</si>
  <si>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</si>
  <si>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</si>
  <si>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</si>
  <si>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</si>
  <si>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</si>
  <si>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</si>
  <si>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</si>
  <si>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</si>
  <si>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</si>
  <si>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</si>
  <si>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</si>
  <si>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</si>
  <si>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</si>
  <si>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</si>
  <si>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</si>
  <si>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</si>
  <si>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</si>
  <si>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</si>
  <si>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</si>
  <si>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</si>
  <si>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</si>
  <si>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</si>
  <si>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</si>
  <si>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</si>
  <si>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</si>
  <si>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</si>
  <si>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</si>
  <si>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</si>
  <si>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</si>
  <si>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</si>
  <si>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</si>
  <si>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</si>
  <si>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</si>
  <si>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</si>
  <si>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</si>
  <si>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</si>
  <si>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</si>
  <si>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</si>
  <si>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</si>
  <si>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</si>
  <si>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</si>
  <si>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</si>
  <si>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</si>
  <si>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</si>
  <si>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</si>
  <si>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</si>
  <si>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</si>
  <si>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</si>
  <si>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</si>
  <si>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</si>
  <si>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</si>
  <si>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</si>
  <si>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</si>
  <si>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</si>
  <si>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</si>
  <si>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</si>
  <si>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</si>
  <si>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</si>
  <si>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</si>
  <si>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</si>
  <si>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</si>
  <si>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</si>
  <si>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</si>
  <si>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</si>
  <si>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</si>
  <si>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</si>
  <si>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</si>
  <si>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</si>
  <si>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</si>
  <si>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</si>
  <si>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</si>
  <si>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</si>
  <si>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</si>
  <si>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</si>
  <si>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</si>
  <si>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</si>
  <si>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</si>
  <si>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</si>
  <si>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</si>
  <si>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</si>
  <si>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</si>
  <si>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</si>
  <si>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</si>
  <si>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</si>
  <si>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</si>
  <si>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</si>
  <si>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</si>
  <si>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</si>
  <si>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</si>
  <si>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</si>
  <si>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</si>
  <si>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</si>
  <si>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</si>
  <si>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</si>
  <si>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</si>
  <si>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</si>
  <si>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</si>
  <si>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</si>
  <si>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</si>
  <si>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</si>
  <si>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</si>
  <si>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</si>
  <si>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</si>
  <si>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</si>
  <si>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</si>
  <si>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</si>
  <si>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</si>
  <si>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</si>
  <si>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</si>
  <si>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</si>
  <si>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</si>
  <si>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</si>
  <si>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</si>
  <si>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</si>
  <si>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</si>
  <si>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</si>
  <si>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</si>
  <si>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</si>
  <si>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</si>
  <si>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</si>
  <si>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</si>
  <si>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</si>
  <si>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</si>
  <si>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</si>
  <si>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</si>
  <si>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</si>
  <si>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</si>
  <si>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</si>
  <si>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</si>
  <si>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</si>
  <si>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</si>
  <si>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</si>
  <si>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</si>
  <si>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</si>
  <si>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</si>
  <si>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</si>
  <si>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</si>
  <si>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</si>
  <si>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</si>
  <si>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</si>
  <si>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</si>
  <si>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</si>
  <si>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</si>
  <si>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</si>
  <si>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</si>
  <si>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</si>
  <si>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</si>
  <si>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</si>
  <si>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</si>
  <si>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</si>
  <si>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</si>
  <si>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</si>
  <si>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</si>
  <si>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</si>
  <si>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</si>
  <si>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</si>
  <si>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</si>
  <si>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</si>
  <si>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</si>
  <si>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</si>
  <si>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</si>
  <si>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</si>
  <si>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</si>
  <si>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</si>
  <si>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</si>
  <si>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</si>
  <si>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</si>
  <si>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</si>
  <si>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</si>
  <si>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</si>
  <si>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</si>
  <si>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</si>
  <si>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</si>
  <si>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</si>
  <si>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</si>
  <si>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</si>
  <si>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</si>
  <si>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</si>
  <si>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</si>
  <si>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</si>
  <si>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</si>
  <si>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</si>
  <si>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</si>
  <si>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</si>
  <si>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</si>
  <si>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</si>
  <si>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</si>
  <si>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</si>
  <si>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</si>
  <si>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</si>
  <si>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</si>
  <si>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</si>
  <si>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</si>
  <si>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</si>
  <si>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</si>
  <si>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</si>
  <si>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</si>
  <si>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</si>
  <si>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</si>
  <si>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</si>
  <si>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</si>
  <si>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</si>
  <si>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</si>
  <si>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</si>
  <si>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</si>
  <si>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</si>
  <si>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</si>
  <si>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</si>
  <si>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</si>
  <si>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</si>
  <si>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</si>
  <si>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</si>
  <si>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</si>
  <si>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</si>
  <si>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</si>
  <si>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</si>
  <si>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</si>
  <si>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</si>
  <si>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</si>
  <si>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</si>
  <si>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</si>
  <si>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</si>
  <si>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</si>
  <si>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</si>
  <si>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</si>
  <si>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</si>
  <si>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</si>
  <si>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</si>
  <si>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</si>
  <si>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</si>
  <si>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</si>
  <si>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</si>
  <si>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</si>
  <si>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</si>
  <si>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</si>
  <si>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</si>
  <si>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</si>
  <si>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</si>
  <si>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</si>
  <si>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</si>
  <si>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</si>
  <si>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</si>
  <si>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</si>
  <si>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</si>
  <si>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</si>
  <si>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</si>
  <si>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</si>
  <si>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</si>
  <si>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</si>
  <si>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</si>
  <si>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</si>
  <si>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</si>
  <si>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</si>
  <si>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</si>
  <si>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</si>
  <si>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</si>
  <si>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</si>
  <si>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</si>
  <si>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</si>
  <si>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</si>
  <si>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</si>
  <si>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</si>
  <si>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</si>
  <si>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</si>
  <si>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</si>
  <si>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</si>
  <si>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</si>
  <si>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</si>
  <si>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</si>
  <si>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</si>
  <si>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</si>
  <si>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</si>
  <si>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</si>
  <si>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</si>
  <si>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</si>
  <si>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</si>
  <si>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</si>
  <si>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</si>
  <si>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</si>
  <si>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</si>
  <si>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</si>
  <si>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</si>
  <si>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</si>
  <si>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</si>
  <si>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</si>
  <si>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</si>
  <si>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</si>
  <si>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</si>
  <si>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</si>
  <si>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</si>
  <si>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</si>
  <si>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</si>
  <si>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</si>
  <si>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</si>
  <si>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</si>
  <si>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</si>
  <si>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</si>
  <si>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</si>
  <si>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</si>
  <si>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</si>
  <si>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</si>
  <si>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</si>
  <si>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</si>
  <si>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</si>
  <si>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</si>
  <si>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</si>
  <si>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</si>
  <si>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</si>
  <si>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</si>
  <si>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</si>
  <si>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</si>
  <si>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</si>
  <si>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</si>
  <si>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</si>
  <si>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</si>
  <si>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</si>
  <si>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</si>
  <si>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</si>
  <si>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</si>
  <si>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</si>
  <si>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</si>
  <si>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</si>
  <si>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</si>
  <si>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</si>
  <si>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</si>
  <si>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</si>
  <si>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</si>
  <si>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</si>
  <si>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</si>
  <si>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</si>
  <si>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</si>
  <si>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</si>
  <si>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</si>
  <si>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</si>
  <si>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</si>
  <si>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</si>
  <si>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</si>
  <si>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</si>
  <si>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</si>
  <si>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</si>
  <si>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</si>
  <si>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</si>
  <si>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</si>
  <si>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</si>
  <si>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</si>
  <si>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</si>
  <si>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</si>
  <si>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</si>
  <si>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</si>
  <si>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</si>
  <si>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</si>
  <si>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</si>
  <si>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</si>
  <si>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</si>
  <si>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</si>
  <si>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</si>
  <si>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</si>
  <si>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</si>
  <si>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</si>
  <si>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</si>
  <si>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</si>
  <si>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</si>
  <si>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</si>
  <si>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</si>
  <si>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</si>
  <si>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</si>
  <si>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</si>
  <si>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</si>
  <si>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</si>
  <si>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</si>
  <si>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</si>
  <si>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</si>
  <si>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</si>
  <si>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</si>
  <si>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</si>
  <si>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</si>
  <si>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</si>
  <si>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</si>
  <si>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</si>
  <si>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</si>
  <si>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</si>
  <si>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</si>
  <si>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</si>
  <si>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</si>
  <si>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</si>
  <si>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</si>
  <si>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</si>
  <si>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</si>
  <si>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</si>
  <si>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</si>
  <si>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</si>
  <si>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</si>
  <si>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</si>
  <si>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</si>
  <si>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</si>
  <si>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</si>
  <si>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</si>
  <si>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</si>
  <si>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</si>
  <si>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</si>
  <si>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</si>
  <si>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</si>
  <si>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</si>
  <si>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</si>
  <si>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</si>
  <si>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</si>
  <si>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</si>
  <si>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</si>
  <si>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</si>
  <si>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</si>
  <si>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</si>
  <si>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</si>
  <si>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</si>
  <si>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</si>
  <si>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</si>
  <si>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</si>
  <si>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</si>
  <si>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</si>
  <si>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</si>
  <si>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</si>
  <si>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</si>
  <si>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</si>
  <si>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</si>
  <si>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</si>
  <si>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</si>
  <si>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</si>
  <si>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</si>
  <si>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</si>
  <si>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</si>
  <si>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</si>
  <si>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</si>
  <si>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</si>
  <si>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</si>
  <si>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</si>
  <si>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</si>
  <si>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</si>
  <si>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</si>
  <si>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</si>
  <si>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</si>
  <si>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</si>
  <si>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</si>
  <si>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</si>
  <si>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</si>
  <si>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</si>
  <si>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</si>
  <si>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</si>
  <si>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</si>
  <si>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</si>
  <si>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</si>
  <si>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</si>
  <si>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</si>
  <si>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</si>
  <si>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</si>
  <si>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</si>
  <si>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</si>
  <si>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</si>
  <si>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</si>
  <si>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</si>
  <si>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</si>
  <si>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</si>
  <si>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</si>
  <si>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</si>
  <si>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</si>
  <si>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</si>
  <si>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</si>
  <si>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</si>
  <si>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</si>
  <si>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</si>
  <si>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</si>
  <si>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</si>
  <si>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</si>
  <si>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</si>
  <si>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</si>
  <si>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</si>
  <si>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</si>
  <si>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</si>
  <si>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</si>
  <si>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</si>
  <si>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</si>
  <si>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</si>
  <si>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</si>
  <si>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</si>
  <si>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</si>
  <si>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</si>
  <si>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</si>
  <si>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</si>
  <si>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</si>
  <si>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</si>
  <si>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</si>
  <si>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</si>
  <si>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</si>
  <si>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</si>
  <si>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</si>
  <si>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</si>
  <si>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</si>
  <si>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</si>
  <si>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</si>
  <si>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</si>
  <si>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</si>
  <si>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</si>
  <si>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</si>
  <si>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</si>
  <si>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</si>
  <si>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</si>
  <si>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</si>
  <si>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</si>
  <si>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</si>
  <si>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</si>
  <si>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</si>
  <si>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</si>
  <si>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</si>
  <si>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</si>
  <si>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</si>
  <si>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</si>
  <si>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</si>
  <si>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</si>
  <si>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</si>
  <si>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</si>
  <si>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</si>
  <si>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</si>
  <si>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</si>
  <si>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</si>
  <si>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</si>
  <si>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</si>
  <si>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</si>
  <si>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</si>
  <si>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</si>
  <si>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</si>
  <si>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</si>
  <si>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</si>
  <si>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</si>
  <si>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</si>
  <si>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</si>
  <si>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</si>
  <si>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</si>
  <si>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</si>
  <si>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</si>
  <si>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</si>
  <si>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</si>
  <si>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</si>
  <si>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</si>
  <si>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</si>
  <si>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</si>
  <si>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</si>
  <si>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</si>
  <si>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</si>
  <si>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</si>
  <si>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</si>
  <si>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</si>
  <si>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</si>
  <si>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</si>
  <si>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</si>
  <si>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</si>
  <si>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</si>
  <si>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</si>
  <si>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</si>
  <si>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</si>
  <si>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</si>
  <si>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</si>
  <si>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</si>
  <si>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</si>
  <si>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</si>
  <si>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</si>
  <si>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</si>
  <si>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</si>
  <si>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</si>
  <si>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</si>
  <si>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</si>
  <si>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</si>
  <si>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</si>
  <si>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</si>
  <si>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</si>
  <si>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</si>
  <si>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</si>
  <si>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</si>
  <si>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</si>
  <si>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</si>
  <si>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</si>
  <si>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</si>
  <si>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</si>
  <si>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</si>
  <si>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</si>
  <si>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</si>
  <si>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</si>
  <si>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</si>
  <si>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</si>
  <si>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</si>
  <si>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</si>
  <si>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</si>
  <si>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</si>
  <si>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</si>
  <si>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</si>
  <si>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</si>
  <si>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</si>
  <si>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</si>
  <si>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</si>
  <si>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</si>
  <si>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</si>
  <si>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</si>
  <si>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</si>
  <si>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</si>
  <si>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</si>
  <si>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</si>
  <si>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</si>
  <si>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</si>
  <si>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</si>
  <si>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</si>
  <si>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</si>
  <si>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</si>
  <si>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</si>
  <si>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</si>
  <si>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</si>
  <si>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</si>
  <si>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</si>
  <si>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</si>
  <si>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</si>
  <si>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</si>
  <si>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</si>
  <si>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</si>
  <si>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</si>
  <si>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</si>
  <si>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</si>
  <si>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</si>
  <si>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</si>
  <si>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</si>
  <si>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</si>
  <si>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</si>
  <si>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</si>
  <si>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</si>
  <si>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</si>
  <si>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</si>
  <si>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</si>
  <si>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</si>
  <si>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</si>
  <si>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</si>
  <si>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</si>
  <si>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</si>
  <si>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</si>
  <si>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</si>
  <si>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</si>
  <si>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</si>
  <si>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</si>
  <si>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</si>
  <si>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</si>
  <si>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</si>
  <si>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</si>
  <si>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</si>
  <si>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</si>
  <si>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</si>
  <si>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</si>
  <si>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</si>
  <si>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</si>
  <si>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</si>
  <si>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</si>
  <si>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</si>
  <si>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</si>
  <si>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</si>
  <si>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</si>
  <si>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</si>
  <si>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</si>
  <si>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</si>
  <si>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</si>
  <si>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</si>
  <si>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</si>
  <si>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</si>
  <si>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</si>
  <si>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</si>
  <si>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</si>
  <si>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</si>
  <si>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</si>
  <si>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</si>
  <si>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</si>
  <si>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</si>
  <si>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</si>
  <si>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</si>
  <si>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</si>
  <si>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</si>
  <si>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</si>
  <si>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</si>
  <si>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</si>
  <si>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</si>
  <si>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</si>
  <si>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</si>
  <si>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</si>
  <si>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</si>
  <si>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</si>
  <si>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</si>
  <si>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</si>
  <si>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</si>
  <si>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</si>
  <si>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</si>
  <si>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</si>
  <si>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</si>
  <si>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</si>
  <si>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</si>
  <si>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</si>
  <si>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</si>
  <si>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</si>
  <si>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</si>
  <si>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</si>
  <si>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</si>
  <si>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</si>
  <si>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</si>
  <si>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</si>
  <si>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</si>
  <si>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</si>
  <si>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</si>
  <si>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</si>
  <si>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</si>
  <si>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</si>
  <si>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</si>
  <si>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</si>
  <si>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</si>
  <si>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</si>
  <si>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</si>
  <si>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</si>
  <si>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</si>
  <si>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</si>
  <si>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</si>
  <si>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</si>
  <si>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</si>
  <si>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</si>
  <si>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</si>
  <si>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</si>
  <si>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</si>
  <si>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</si>
  <si>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</si>
  <si>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</si>
  <si>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</si>
  <si>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</si>
  <si>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</si>
  <si>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</si>
  <si>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</si>
  <si>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</si>
  <si>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</si>
  <si>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</si>
  <si>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</si>
  <si>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</si>
  <si>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</si>
  <si>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</si>
  <si>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</si>
  <si>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</si>
  <si>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</si>
  <si>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</si>
  <si>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</si>
  <si>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</si>
  <si>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</si>
  <si>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</si>
  <si>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</si>
  <si>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</si>
  <si>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</si>
  <si>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</si>
  <si>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</si>
  <si>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</si>
  <si>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</si>
  <si>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</si>
  <si>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</si>
  <si>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</si>
  <si>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</si>
  <si>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</si>
  <si>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</si>
  <si>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</si>
  <si>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</si>
  <si>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</si>
  <si>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</si>
  <si>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</si>
  <si>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</si>
  <si>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</si>
  <si>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</si>
  <si>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</si>
  <si>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</si>
  <si>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</si>
  <si>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</si>
  <si>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</si>
  <si>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</si>
  <si>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</si>
  <si>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</si>
  <si>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</si>
  <si>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</si>
  <si>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</si>
  <si>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</si>
  <si>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</si>
  <si>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</si>
  <si>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</si>
  <si>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</si>
  <si>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</si>
  <si>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</si>
  <si>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</si>
  <si>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</si>
  <si>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</si>
  <si>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</si>
  <si>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</si>
  <si>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</si>
  <si>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</si>
  <si>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</si>
  <si>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</si>
  <si>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</si>
  <si>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</si>
  <si>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</si>
  <si>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</si>
  <si>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</si>
  <si>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</si>
  <si>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</si>
  <si>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</si>
  <si>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</si>
  <si>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</si>
  <si>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</si>
  <si>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</si>
  <si>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</si>
  <si>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</si>
  <si>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</si>
  <si>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</si>
  <si>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</si>
  <si>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</si>
  <si>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</si>
  <si>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</si>
  <si>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</si>
  <si>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</si>
  <si>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</si>
  <si>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</si>
  <si>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</si>
  <si>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</si>
  <si>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</si>
  <si>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</si>
  <si>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</si>
  <si>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</si>
  <si>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</si>
  <si>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</si>
  <si>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</si>
  <si>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</si>
  <si>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</si>
  <si>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</si>
  <si>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</si>
  <si>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</si>
  <si>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</si>
  <si>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</si>
  <si>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</si>
  <si>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</si>
  <si>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</si>
  <si>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</si>
  <si>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</si>
  <si>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</si>
  <si>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</si>
  <si>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</si>
  <si>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</si>
  <si>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</si>
  <si>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</si>
  <si>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</si>
  <si>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</si>
  <si>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</si>
  <si>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</si>
  <si>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</si>
  <si>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</si>
  <si>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</si>
  <si>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</si>
  <si>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</si>
  <si>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</si>
  <si>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</si>
  <si>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</si>
  <si>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</si>
  <si>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</si>
  <si>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</si>
  <si>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</si>
  <si>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</si>
  <si>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</si>
  <si>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</si>
  <si>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</si>
  <si>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</si>
  <si>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</si>
  <si>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</si>
  <si>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</si>
  <si>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</si>
  <si>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</si>
  <si>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</si>
  <si>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</si>
  <si>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</si>
  <si>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</si>
  <si>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</si>
  <si>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</si>
  <si>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</si>
  <si>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</si>
  <si>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</si>
  <si>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</si>
  <si>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</si>
  <si>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</si>
  <si>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</si>
  <si>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</si>
  <si>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</si>
  <si>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</si>
  <si>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</si>
  <si>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</si>
  <si>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</si>
  <si>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</si>
  <si>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</si>
  <si>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</si>
  <si>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</si>
  <si>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</si>
  <si>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</si>
  <si>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</si>
  <si>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</si>
  <si>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</si>
  <si>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</si>
  <si>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</si>
  <si>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</si>
  <si>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</si>
  <si>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</si>
  <si>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</si>
  <si>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</si>
  <si>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</si>
  <si>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</si>
  <si>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</si>
  <si>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</si>
  <si>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</si>
  <si>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</si>
  <si>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</si>
  <si>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</si>
  <si>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</si>
  <si>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</si>
  <si>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</si>
  <si>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</si>
  <si>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</si>
  <si>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</si>
  <si>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</si>
  <si>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</si>
  <si>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</si>
  <si>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</si>
  <si>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</si>
  <si>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</si>
  <si>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</si>
  <si>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</si>
  <si>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</si>
  <si>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</si>
  <si>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</si>
  <si>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</si>
  <si>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</si>
  <si>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</si>
  <si>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</si>
  <si>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</si>
  <si>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</si>
  <si>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</si>
  <si>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</si>
  <si>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</si>
  <si>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</si>
  <si>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</si>
  <si>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</si>
  <si>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</si>
  <si>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</si>
  <si>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</si>
  <si>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</si>
  <si>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</si>
  <si>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</si>
  <si>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</si>
  <si>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</si>
  <si>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</si>
  <si>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</si>
  <si>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</si>
  <si>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</si>
  <si>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</si>
  <si>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</si>
  <si>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</si>
  <si>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</si>
  <si>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</si>
  <si>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</si>
  <si>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</si>
  <si>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</si>
  <si>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</si>
  <si>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</si>
  <si>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</si>
  <si>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</si>
  <si>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</si>
  <si>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</si>
  <si>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</si>
  <si>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</si>
  <si>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</si>
  <si>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</si>
  <si>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</si>
  <si>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</si>
  <si>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</si>
  <si>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</si>
  <si>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</si>
  <si>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</si>
  <si>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</si>
  <si>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</si>
  <si>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</si>
  <si>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</si>
  <si>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</si>
  <si>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</si>
  <si>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</si>
  <si>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</si>
  <si>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</si>
  <si>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</si>
  <si>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</si>
  <si>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</si>
  <si>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</si>
  <si>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</si>
  <si>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</si>
  <si>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</si>
  <si>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</si>
  <si>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</si>
  <si>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</si>
  <si>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</si>
  <si>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</si>
  <si>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</si>
  <si>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</si>
  <si>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</si>
  <si>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</si>
  <si>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</si>
  <si>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</si>
  <si>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</si>
  <si>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</si>
  <si>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</si>
  <si>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</si>
  <si>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</si>
  <si>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</si>
  <si>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</si>
  <si>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</si>
  <si>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</si>
  <si>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</si>
  <si>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</si>
  <si>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</si>
  <si>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</si>
  <si>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</si>
  <si>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</si>
  <si>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</si>
  <si>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</si>
  <si>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</si>
  <si>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</si>
  <si>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</si>
  <si>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</si>
  <si>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</si>
  <si>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</si>
  <si>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</si>
  <si>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</si>
  <si>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</si>
  <si>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</si>
  <si>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</si>
  <si>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</si>
  <si>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</si>
  <si>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</si>
  <si>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</si>
  <si>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</si>
  <si>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</si>
  <si>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</si>
  <si>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</si>
  <si>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</si>
  <si>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</si>
  <si>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</si>
  <si>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</si>
  <si>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</si>
  <si>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</si>
  <si>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</si>
  <si>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</si>
  <si>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</si>
  <si>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</si>
  <si>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</si>
  <si>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</si>
  <si>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</si>
  <si>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</si>
  <si>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</si>
  <si>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</si>
  <si>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</si>
  <si>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</si>
  <si>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</si>
  <si>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</si>
  <si>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</si>
  <si>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</si>
  <si>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</si>
  <si>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</si>
  <si>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</si>
  <si>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</si>
  <si>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</si>
  <si>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</si>
  <si>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</si>
  <si>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</si>
  <si>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</si>
  <si>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</si>
  <si>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</si>
  <si>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</si>
  <si>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</si>
  <si>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</si>
  <si>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</si>
  <si>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</si>
  <si>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</si>
  <si>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</si>
  <si>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</si>
  <si>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</si>
  <si>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</si>
  <si>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</si>
  <si>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</si>
  <si>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</si>
  <si>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</si>
  <si>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</si>
  <si>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</si>
  <si>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</si>
  <si>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</si>
  <si>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</si>
  <si>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</si>
  <si>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</si>
  <si>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</si>
  <si>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</si>
  <si>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</si>
  <si>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</si>
  <si>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</si>
  <si>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</si>
  <si>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</si>
  <si>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</si>
  <si>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</si>
  <si>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</si>
  <si>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</si>
  <si>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</si>
  <si>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</si>
  <si>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</si>
  <si>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</si>
  <si>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</si>
  <si>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</si>
  <si>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</si>
  <si>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</si>
  <si>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</si>
  <si>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</si>
  <si>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</si>
  <si>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</si>
  <si>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</si>
  <si>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</si>
  <si>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</si>
  <si>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</si>
  <si>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</si>
  <si>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</si>
  <si>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</si>
  <si>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</si>
  <si>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</si>
  <si>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</si>
  <si>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</si>
  <si>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</si>
  <si>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</si>
  <si>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</si>
  <si>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</si>
  <si>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</si>
  <si>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</si>
  <si>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</si>
  <si>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</si>
  <si>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</si>
  <si>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</si>
  <si>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</si>
  <si>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</si>
  <si>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</si>
  <si>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</si>
  <si>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</si>
  <si>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</si>
  <si>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</si>
  <si>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</si>
  <si>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</si>
  <si>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</si>
  <si>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</si>
  <si>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</si>
  <si>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</si>
  <si>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</si>
  <si>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</si>
  <si>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</si>
  <si>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</si>
  <si>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</si>
  <si>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</si>
  <si>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</si>
  <si>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</si>
  <si>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</si>
  <si>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</si>
  <si>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</si>
  <si>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</si>
  <si>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</si>
  <si>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</si>
  <si>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</si>
  <si>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</si>
  <si>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</si>
  <si>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</si>
  <si>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</si>
  <si>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</si>
  <si>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</si>
  <si>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</si>
  <si>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</si>
  <si>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</si>
  <si>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</si>
  <si>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</si>
  <si>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</si>
  <si>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</si>
  <si>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</si>
  <si>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</si>
  <si>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</si>
  <si>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</si>
  <si>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</si>
  <si>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</si>
  <si>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</si>
  <si>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</si>
  <si>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</si>
  <si>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</si>
  <si>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</si>
  <si>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</si>
  <si>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</si>
  <si>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</si>
  <si>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</si>
  <si>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</si>
  <si>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</si>
  <si>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</si>
  <si>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</si>
  <si>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</si>
  <si>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</si>
  <si>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</si>
  <si>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</si>
  <si>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</si>
  <si>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</si>
  <si>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</si>
  <si>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</si>
  <si>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</si>
  <si>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</si>
  <si>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</si>
  <si>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</si>
  <si>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</si>
  <si>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</si>
  <si>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</si>
  <si>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</si>
  <si>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</si>
  <si>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</si>
  <si>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</si>
  <si>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</si>
  <si>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</si>
  <si>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</si>
  <si>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</si>
  <si>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</si>
  <si>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</si>
  <si>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</si>
  <si>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</si>
  <si>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</si>
  <si>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</si>
  <si>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</si>
  <si>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</si>
  <si>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</si>
  <si>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</si>
  <si>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</si>
  <si>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</si>
  <si>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</si>
  <si>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</si>
  <si>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</si>
  <si>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</si>
  <si>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</si>
  <si>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</si>
  <si>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</si>
  <si>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</si>
  <si>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</si>
  <si>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</si>
  <si>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</si>
  <si>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</si>
  <si>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</si>
  <si>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</si>
  <si>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</si>
  <si>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</si>
  <si>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</si>
  <si>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</si>
  <si>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</si>
  <si>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</si>
  <si>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</si>
  <si>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</si>
  <si>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</si>
  <si>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</si>
  <si>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</si>
  <si>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</si>
  <si>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</si>
  <si>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</si>
  <si>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</si>
  <si>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</si>
  <si>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</si>
  <si>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</si>
  <si>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</si>
  <si>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</si>
  <si>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</si>
  <si>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</si>
  <si>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</si>
  <si>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</si>
  <si>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</si>
  <si>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</si>
  <si>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</si>
  <si>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</si>
  <si>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</si>
  <si>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</si>
  <si>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</si>
  <si>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</si>
  <si>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</si>
  <si>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</si>
  <si>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</si>
  <si>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</si>
  <si>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</si>
  <si>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</si>
  <si>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</si>
  <si>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</si>
  <si>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</si>
  <si>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</si>
  <si>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</si>
  <si>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</si>
  <si>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</si>
  <si>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</si>
  <si>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</si>
  <si>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</si>
  <si>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</si>
  <si>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</si>
  <si>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</si>
  <si>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</si>
  <si>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</si>
  <si>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</si>
  <si>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</si>
  <si>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</si>
  <si>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</si>
  <si>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</si>
  <si>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</si>
  <si>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</si>
  <si>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</si>
  <si>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</si>
  <si>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</si>
  <si>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</si>
  <si>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</si>
  <si>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</si>
  <si>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</si>
  <si>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</si>
  <si>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</si>
  <si>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</si>
  <si>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</si>
  <si>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</si>
  <si>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</si>
  <si>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</si>
  <si>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</si>
  <si>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</si>
  <si>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</si>
  <si>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</si>
  <si>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</si>
  <si>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</si>
  <si>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</si>
  <si>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</si>
  <si>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</si>
  <si>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</si>
  <si>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</si>
  <si>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</si>
  <si>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</si>
  <si>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</si>
  <si>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</si>
  <si>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</si>
  <si>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</si>
  <si>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</si>
  <si>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</si>
  <si>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</si>
  <si>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</si>
  <si>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</si>
  <si>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</si>
  <si>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</si>
  <si>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</si>
  <si>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</si>
  <si>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</si>
  <si>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</si>
  <si>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</si>
  <si>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</si>
  <si>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</si>
  <si>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</si>
  <si>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</si>
  <si>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</si>
  <si>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</si>
  <si>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</si>
  <si>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</si>
  <si>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</si>
  <si>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</si>
  <si>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</si>
  <si>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</si>
  <si>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</si>
  <si>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</si>
  <si>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</si>
  <si>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</si>
  <si>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</si>
  <si>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</si>
  <si>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</si>
  <si>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</si>
  <si>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</si>
  <si>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</si>
  <si>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</si>
  <si>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</si>
  <si>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</si>
  <si>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</si>
  <si>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</si>
  <si>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</si>
  <si>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</si>
  <si>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</si>
  <si>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</si>
  <si>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</si>
  <si>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</si>
  <si>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</si>
  <si>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</si>
  <si>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</si>
  <si>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</si>
  <si>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</si>
  <si>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</si>
  <si>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</si>
  <si>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</si>
  <si>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</si>
  <si>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</si>
  <si>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</si>
  <si>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</si>
  <si>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</si>
  <si>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</si>
  <si>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</si>
  <si>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</si>
  <si>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</si>
  <si>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</si>
  <si>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</si>
  <si>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</si>
  <si>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</si>
  <si>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</si>
  <si>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</si>
  <si>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</si>
  <si>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</si>
  <si>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</si>
  <si>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</si>
  <si>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</si>
  <si>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</si>
  <si>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</si>
  <si>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</si>
  <si>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</si>
  <si>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</si>
  <si>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</si>
  <si>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</si>
  <si>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</si>
  <si>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</si>
  <si>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</si>
  <si>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</si>
  <si>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</si>
  <si>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</si>
  <si>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</si>
  <si>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</si>
  <si>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</si>
  <si>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</si>
  <si>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</si>
  <si>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</si>
  <si>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</si>
  <si>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</si>
  <si>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</si>
  <si>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</si>
  <si>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</si>
  <si>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</si>
  <si>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</si>
  <si>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</si>
  <si>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</si>
  <si>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</si>
  <si>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</si>
  <si>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</si>
  <si>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</si>
  <si>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</si>
  <si>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</si>
  <si>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</si>
  <si>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</si>
  <si>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</si>
  <si>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</si>
  <si>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</si>
  <si>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</si>
  <si>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</si>
  <si>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</si>
  <si>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</si>
  <si>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</si>
  <si>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</si>
  <si>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</si>
  <si>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</si>
  <si>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</si>
  <si>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</si>
  <si>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</si>
  <si>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</si>
  <si>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</si>
  <si>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</si>
  <si>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</si>
  <si>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</si>
  <si>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</si>
  <si>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</si>
  <si>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</si>
  <si>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</si>
  <si>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</si>
  <si>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</si>
  <si>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</si>
  <si>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</si>
  <si>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</si>
  <si>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</si>
  <si>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</si>
  <si>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</si>
  <si>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</si>
  <si>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</si>
  <si>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</si>
  <si>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</si>
  <si>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</si>
  <si>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</si>
  <si>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</si>
  <si>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</si>
  <si>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</si>
  <si>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</si>
  <si>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</si>
  <si>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</si>
  <si>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</si>
  <si>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</si>
  <si>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</si>
  <si>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</si>
  <si>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</si>
  <si>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</si>
  <si>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</si>
  <si>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</si>
  <si>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</si>
  <si>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</si>
  <si>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</si>
  <si>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</si>
  <si>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</si>
  <si>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</si>
  <si>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</si>
  <si>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</si>
  <si>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</si>
  <si>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</si>
  <si>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</si>
  <si>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</si>
  <si>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</si>
  <si>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</si>
  <si>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</si>
  <si>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</si>
  <si>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</si>
  <si>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</si>
  <si>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</si>
  <si>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</si>
  <si>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</si>
  <si>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</si>
  <si>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</si>
  <si>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</si>
  <si>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</si>
  <si>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</si>
  <si>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</si>
  <si>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</si>
  <si>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</si>
  <si>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</si>
  <si>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</si>
  <si>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</si>
  <si>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</si>
  <si>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</si>
  <si>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</si>
  <si>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</si>
  <si>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</si>
  <si>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</si>
  <si>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</si>
  <si>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</si>
  <si>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</si>
  <si>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</si>
  <si>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</si>
  <si>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</si>
  <si>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</si>
  <si>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</si>
  <si>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</si>
  <si>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</si>
  <si>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</si>
  <si>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</si>
  <si>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</si>
  <si>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</si>
  <si>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</si>
  <si>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</si>
  <si>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</si>
  <si>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</si>
  <si>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</si>
  <si>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</si>
  <si>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</si>
  <si>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</si>
  <si>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</si>
  <si>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</si>
  <si>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</si>
  <si>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</si>
  <si>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</si>
  <si>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</si>
  <si>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</si>
  <si>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</si>
  <si>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</si>
  <si>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</si>
  <si>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</si>
  <si>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</si>
  <si>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</si>
  <si>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</si>
  <si>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</si>
  <si>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</si>
  <si>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</si>
  <si>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</si>
  <si>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</si>
  <si>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</si>
  <si>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</si>
  <si>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</si>
  <si>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</si>
  <si>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</si>
  <si>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</si>
  <si>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</si>
  <si>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</si>
  <si>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</si>
  <si>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</si>
  <si>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</si>
  <si>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</si>
  <si>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</si>
  <si>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</si>
  <si>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</si>
  <si>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</si>
  <si>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</si>
  <si>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</si>
  <si>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</si>
  <si>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</si>
  <si>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</si>
  <si>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</si>
  <si>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</si>
  <si>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</si>
  <si>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</si>
  <si>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</si>
  <si>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</si>
  <si>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</si>
  <si>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</si>
  <si>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</si>
  <si>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</si>
  <si>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</si>
  <si>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</si>
  <si>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</si>
  <si>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</si>
  <si>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</si>
  <si>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</si>
  <si>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</si>
  <si>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</si>
  <si>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</si>
  <si>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</si>
  <si>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</si>
  <si>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</si>
  <si>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</si>
  <si>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</si>
  <si>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</si>
  <si>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</si>
  <si>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</si>
  <si>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</si>
  <si>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</si>
  <si>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</si>
  <si>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</si>
  <si>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</si>
  <si>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</si>
  <si>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</si>
  <si>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</si>
  <si>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</si>
  <si>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</si>
  <si>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</si>
  <si>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</si>
  <si>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</si>
  <si>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</si>
  <si>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</si>
  <si>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</si>
  <si>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</si>
  <si>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</si>
  <si>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</si>
  <si>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</si>
  <si>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</si>
  <si>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</si>
  <si>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</si>
  <si>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</si>
  <si>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</si>
  <si>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</si>
  <si>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</si>
  <si>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</si>
  <si>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</si>
  <si>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</si>
  <si>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</si>
  <si>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</si>
  <si>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</si>
  <si>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</si>
  <si>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</si>
  <si>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</si>
  <si>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</si>
  <si>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</si>
  <si>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</si>
  <si>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</si>
  <si>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</si>
  <si>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</si>
  <si>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</si>
  <si>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</si>
  <si>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</si>
  <si>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</si>
  <si>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</si>
  <si>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</si>
  <si>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</si>
  <si>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</si>
  <si>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</si>
  <si>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</si>
  <si>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</si>
  <si>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</si>
  <si>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</si>
  <si>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</si>
  <si>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</si>
  <si>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</si>
  <si>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</si>
  <si>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</si>
  <si>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</si>
  <si>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</si>
  <si>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</si>
  <si>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</si>
  <si>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</si>
  <si>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</si>
  <si>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</si>
  <si>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</si>
  <si>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</si>
  <si>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</si>
  <si>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</si>
  <si>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</si>
  <si>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</si>
  <si>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</si>
  <si>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</si>
  <si>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</si>
  <si>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</si>
  <si>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</si>
  <si>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</si>
  <si>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</si>
  <si>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</si>
  <si>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</si>
  <si>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</si>
  <si>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</si>
  <si>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</si>
  <si>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</si>
  <si>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</si>
  <si>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</si>
  <si>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</si>
  <si>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</si>
  <si>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</si>
  <si>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</si>
  <si>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</si>
  <si>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</si>
  <si>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</si>
  <si>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</si>
  <si>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</si>
  <si>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</si>
  <si>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</si>
  <si>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</si>
  <si>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</si>
  <si>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</si>
  <si>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</si>
  <si>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</si>
  <si>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</si>
  <si>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</si>
  <si>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</si>
  <si>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</si>
  <si>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</si>
  <si>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</si>
  <si>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</si>
  <si>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</si>
  <si>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</si>
  <si>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</si>
  <si>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</si>
  <si>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</si>
  <si>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</si>
  <si>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</si>
  <si>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</si>
  <si>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</si>
  <si>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</si>
  <si>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</si>
  <si>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</si>
  <si>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</si>
  <si>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</si>
  <si>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</si>
  <si>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</si>
  <si>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</si>
  <si>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</si>
  <si>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</si>
  <si>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</si>
  <si>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</si>
  <si>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</si>
  <si>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</si>
  <si>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</si>
  <si>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</si>
  <si>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</si>
  <si>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</si>
  <si>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</si>
  <si>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</si>
  <si>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</si>
  <si>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</si>
  <si>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</si>
  <si>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</si>
  <si>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</si>
  <si>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</si>
  <si>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</si>
  <si>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</si>
  <si>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</si>
  <si>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</si>
  <si>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</si>
  <si>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</si>
  <si>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</si>
  <si>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</si>
  <si>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</si>
  <si>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</si>
  <si>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</si>
  <si>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</si>
  <si>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</si>
  <si>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</si>
  <si>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</si>
  <si>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</si>
  <si>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</si>
  <si>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</si>
  <si>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</si>
  <si>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</si>
  <si>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</si>
  <si>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</si>
  <si>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</si>
  <si>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</si>
  <si>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</si>
  <si>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</si>
  <si>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</si>
  <si>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</si>
  <si>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</si>
  <si>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</si>
  <si>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</si>
  <si>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</si>
  <si>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</si>
  <si>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</si>
  <si>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</si>
  <si>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</si>
  <si>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</si>
  <si>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</si>
  <si>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</si>
  <si>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</si>
  <si>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</si>
  <si>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</si>
  <si>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</si>
  <si>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</si>
  <si>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</si>
  <si>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</si>
  <si>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</si>
  <si>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</si>
  <si>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</si>
  <si>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</si>
  <si>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</si>
  <si>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</si>
  <si>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</si>
  <si>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</si>
  <si>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</si>
  <si>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</si>
  <si>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</si>
  <si>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</si>
  <si>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</si>
  <si>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</si>
  <si>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</si>
  <si>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</si>
  <si>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</si>
  <si>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</si>
  <si>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</si>
  <si>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</si>
  <si>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</si>
  <si>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</si>
  <si>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</si>
  <si>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</si>
  <si>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</si>
  <si>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</si>
  <si>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</si>
  <si>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</si>
  <si>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</si>
  <si>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</si>
  <si>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</si>
  <si>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</si>
  <si>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</si>
  <si>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</si>
  <si>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</si>
  <si>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</si>
  <si>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</si>
  <si>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</si>
  <si>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</si>
  <si>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</si>
  <si>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</si>
  <si>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</si>
  <si>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</si>
  <si>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</si>
  <si>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</si>
  <si>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</si>
  <si>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</si>
  <si>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</si>
  <si>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</si>
  <si>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</si>
  <si>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</si>
  <si>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</si>
  <si>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</si>
  <si>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</si>
  <si>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</si>
  <si>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</si>
  <si>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</si>
  <si>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</si>
  <si>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</si>
  <si>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</si>
  <si>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</si>
  <si>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</si>
  <si>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</si>
  <si>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</si>
  <si>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</si>
  <si>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</si>
  <si>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</si>
  <si>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</si>
  <si>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</si>
  <si>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</si>
  <si>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</si>
  <si>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</si>
  <si>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</si>
  <si>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</si>
  <si>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</si>
  <si>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</si>
  <si>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</si>
  <si>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</si>
  <si>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</si>
  <si>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</si>
  <si>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</si>
  <si>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</si>
  <si>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</si>
  <si>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</si>
  <si>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</si>
  <si>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</si>
  <si>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</si>
  <si>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</si>
  <si>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</si>
  <si>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</si>
  <si>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</si>
  <si>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</si>
  <si>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</si>
  <si>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</si>
  <si>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</si>
  <si>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</si>
  <si>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</si>
  <si>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</si>
  <si>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</si>
  <si>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</si>
  <si>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</si>
  <si>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</si>
  <si>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</si>
  <si>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</si>
  <si>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</si>
  <si>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</si>
  <si>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</si>
  <si>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</si>
  <si>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</si>
  <si>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</si>
  <si>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</si>
  <si>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</si>
  <si>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</si>
  <si>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</si>
  <si>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</si>
  <si>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</si>
  <si>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</si>
  <si>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</si>
  <si>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</si>
  <si>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</si>
  <si>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</si>
  <si>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</si>
  <si>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</si>
  <si>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</si>
  <si>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</si>
  <si>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</si>
  <si>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</si>
  <si>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</si>
  <si>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</si>
  <si>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</si>
  <si>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</si>
  <si>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</si>
  <si>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</si>
  <si>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</si>
  <si>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</si>
  <si>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</si>
  <si>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</si>
  <si>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</si>
  <si>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</si>
  <si>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</si>
  <si>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</si>
  <si>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</si>
  <si>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</si>
  <si>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</si>
  <si>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</si>
  <si>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</si>
  <si>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</si>
  <si>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</si>
  <si>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</si>
  <si>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</si>
  <si>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</si>
  <si>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</si>
  <si>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</si>
  <si>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</si>
  <si>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</si>
  <si>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</si>
  <si>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</si>
  <si>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</si>
  <si>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</si>
  <si>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</si>
  <si>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</si>
  <si>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</si>
  <si>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</si>
  <si>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</si>
  <si>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</si>
  <si>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</si>
  <si>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</si>
  <si>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</si>
  <si>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</si>
  <si>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</si>
  <si>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</si>
  <si>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</si>
  <si>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</si>
  <si>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</si>
  <si>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</si>
  <si>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</si>
  <si>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</si>
  <si>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</si>
  <si>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</si>
  <si>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</si>
  <si>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</si>
  <si>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</si>
  <si>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</si>
  <si>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</si>
  <si>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</si>
  <si>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</si>
  <si>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</si>
  <si>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</si>
  <si>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</si>
  <si>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</si>
  <si>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</si>
  <si>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</si>
  <si>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</si>
  <si>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</si>
  <si>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</si>
  <si>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</si>
  <si>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</si>
  <si>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</si>
  <si>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</si>
  <si>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</si>
  <si>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</si>
  <si>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</si>
  <si>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</si>
  <si>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</si>
  <si>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</si>
  <si>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</si>
  <si>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</si>
  <si>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</si>
  <si>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</si>
  <si>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</si>
  <si>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</si>
  <si>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</si>
  <si>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</si>
  <si>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</si>
  <si>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</si>
  <si>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</si>
  <si>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</si>
  <si>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</si>
  <si>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</si>
  <si>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</si>
  <si>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</si>
  <si>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</si>
  <si>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</si>
  <si>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</si>
  <si>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</si>
  <si>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</si>
  <si>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</si>
  <si>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</si>
  <si>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</si>
  <si>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</si>
  <si>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</si>
  <si>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</si>
  <si>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</si>
  <si>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</si>
  <si>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</si>
  <si>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</si>
  <si>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</si>
  <si>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</si>
  <si>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</si>
  <si>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</si>
  <si>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</si>
  <si>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</si>
  <si>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</si>
  <si>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</si>
  <si>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</si>
  <si>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</si>
  <si>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</si>
  <si>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</si>
  <si>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</si>
  <si>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</si>
  <si>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</si>
  <si>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</si>
  <si>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</si>
  <si>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</si>
  <si>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</si>
  <si>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</si>
  <si>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</si>
  <si>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</si>
  <si>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</si>
  <si>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</si>
  <si>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</si>
  <si>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</si>
  <si>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</si>
  <si>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</si>
  <si>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</si>
  <si>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</si>
  <si>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</si>
  <si>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</si>
  <si>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</si>
  <si>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</si>
  <si>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</si>
  <si>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</si>
  <si>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</si>
  <si>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</si>
  <si>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</si>
  <si>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</si>
  <si>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</si>
  <si>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</si>
  <si>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</si>
  <si>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</si>
  <si>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</si>
  <si>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</si>
  <si>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</si>
  <si>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</si>
  <si>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</si>
  <si>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</si>
  <si>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</si>
  <si>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</si>
  <si>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</si>
  <si>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</si>
  <si>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</si>
  <si>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</si>
  <si>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</si>
  <si>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</si>
  <si>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</si>
  <si>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</si>
  <si>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</si>
  <si>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</si>
  <si>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</si>
  <si>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</si>
  <si>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</si>
  <si>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</si>
  <si>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</si>
  <si>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</si>
  <si>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</si>
  <si>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</si>
  <si>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</si>
  <si>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</si>
  <si>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</si>
  <si>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</si>
  <si>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</si>
  <si>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</si>
  <si>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</si>
  <si>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</si>
  <si>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</si>
  <si>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</si>
  <si>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</si>
  <si>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</si>
  <si>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</si>
  <si>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</si>
  <si>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</si>
  <si>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</si>
  <si>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</si>
  <si>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</si>
  <si>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</si>
  <si>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</si>
  <si>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</si>
  <si>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</si>
  <si>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</si>
  <si>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</si>
  <si>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</si>
  <si>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</si>
  <si>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</si>
  <si>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</si>
  <si>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</si>
  <si>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</si>
  <si>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</si>
  <si>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</si>
  <si>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</si>
  <si>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</si>
  <si>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</si>
  <si>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</si>
  <si>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</si>
  <si>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</si>
  <si>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</si>
  <si>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</si>
  <si>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</si>
  <si>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</si>
  <si>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</si>
  <si>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</si>
  <si>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</si>
  <si>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</si>
  <si>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</si>
  <si>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</si>
  <si>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</si>
  <si>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</si>
  <si>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</si>
  <si>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</si>
  <si>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</si>
  <si>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</si>
  <si>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</si>
  <si>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</si>
  <si>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</si>
  <si>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</si>
  <si>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</si>
  <si>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</si>
  <si>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</si>
  <si>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</si>
  <si>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</si>
  <si>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</si>
  <si>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</si>
  <si>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</si>
  <si>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</si>
  <si>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</si>
  <si>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</si>
  <si>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</si>
  <si>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</si>
  <si>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</si>
  <si>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</si>
  <si>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</si>
  <si>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</si>
  <si>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</si>
  <si>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</si>
  <si>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</si>
  <si>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</si>
  <si>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</si>
  <si>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</si>
  <si>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</si>
  <si>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</si>
  <si>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</si>
  <si>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</si>
  <si>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</si>
  <si>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</si>
  <si>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</si>
  <si>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</si>
  <si>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</si>
  <si>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</si>
  <si>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</si>
  <si>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</si>
  <si>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</si>
  <si>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</si>
  <si>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</si>
  <si>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</si>
  <si>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</si>
  <si>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</si>
  <si>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</si>
  <si>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</si>
  <si>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</si>
  <si>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</si>
  <si>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</si>
  <si>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</si>
  <si>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</si>
  <si>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</si>
  <si>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</si>
  <si>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</si>
  <si>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</si>
  <si>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</si>
  <si>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</si>
  <si>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</si>
  <si>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</si>
  <si>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</si>
  <si>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</si>
  <si>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</si>
  <si>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</si>
  <si>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</si>
  <si>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</si>
  <si>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</si>
  <si>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</si>
  <si>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</si>
  <si>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</si>
  <si>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</si>
  <si>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</si>
  <si>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</si>
  <si>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</si>
  <si>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</si>
  <si>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</si>
  <si>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</si>
  <si>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</si>
  <si>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</si>
  <si>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</si>
  <si>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</si>
  <si>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</si>
  <si>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</si>
  <si>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</si>
  <si>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</si>
  <si>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</si>
  <si>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</si>
  <si>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</si>
  <si>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</si>
  <si>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</si>
  <si>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</si>
  <si>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</si>
  <si>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</si>
  <si>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</si>
  <si>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</si>
  <si>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</si>
  <si>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</si>
  <si>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</si>
  <si>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</si>
  <si>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</si>
  <si>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</si>
  <si>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</si>
  <si>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</si>
  <si>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</si>
  <si>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</si>
  <si>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</si>
  <si>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</si>
  <si>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</si>
  <si>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</si>
  <si>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</si>
  <si>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</si>
  <si>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</si>
  <si>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</si>
  <si>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</si>
  <si>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</si>
  <si>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</si>
  <si>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</si>
  <si>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</si>
  <si>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</si>
  <si>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</si>
  <si>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</si>
  <si>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</si>
  <si>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</si>
  <si>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</si>
  <si>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</si>
  <si>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</si>
  <si>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</si>
  <si>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</si>
  <si>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</si>
  <si>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</si>
  <si>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</si>
  <si>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</si>
  <si>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</si>
  <si>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</si>
  <si>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</si>
  <si>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</si>
  <si>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</si>
  <si>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</si>
  <si>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</si>
  <si>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</si>
  <si>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</si>
  <si>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</si>
  <si>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</si>
  <si>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</si>
  <si>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</si>
  <si>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</si>
  <si>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</si>
  <si>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</si>
  <si>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</si>
  <si>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</si>
  <si>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</si>
  <si>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</si>
  <si>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</si>
  <si>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</si>
  <si>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</si>
  <si>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</si>
  <si>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</si>
  <si>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</si>
  <si>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</si>
  <si>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</si>
  <si>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</si>
  <si>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</si>
  <si>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</si>
  <si>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</si>
  <si>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</si>
  <si>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</si>
  <si>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</si>
  <si>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</si>
  <si>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</si>
  <si>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</si>
  <si>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</si>
  <si>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</si>
  <si>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</si>
  <si>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</si>
  <si>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</si>
  <si>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</si>
  <si>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</si>
  <si>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</si>
  <si>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</si>
  <si>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</si>
  <si>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</si>
  <si>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</si>
  <si>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</si>
  <si>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</si>
  <si>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</si>
  <si>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</si>
  <si>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</si>
  <si>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</si>
  <si>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</si>
  <si>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</si>
  <si>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</si>
  <si>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</si>
  <si>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</si>
  <si>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</si>
  <si>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</si>
  <si>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</si>
  <si>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</si>
  <si>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</si>
  <si>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</si>
  <si>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</si>
  <si>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</si>
  <si>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</si>
  <si>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</si>
  <si>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</si>
  <si>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</si>
  <si>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</si>
  <si>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</si>
  <si>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</si>
  <si>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</si>
  <si>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</si>
  <si>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</si>
  <si>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</si>
  <si>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</si>
  <si>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</si>
  <si>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</si>
  <si>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</si>
  <si>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</si>
  <si>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</si>
  <si>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</si>
  <si>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</si>
  <si>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</si>
  <si>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</si>
  <si>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</si>
  <si>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</si>
  <si>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</si>
  <si>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</si>
  <si>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</si>
  <si>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</si>
  <si>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</si>
  <si>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</si>
  <si>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</si>
  <si>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</si>
  <si>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</si>
  <si>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</si>
  <si>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</si>
  <si>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</si>
  <si>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</si>
  <si>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</si>
  <si>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</si>
  <si>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</si>
  <si>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</si>
  <si>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</si>
  <si>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</si>
  <si>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</si>
  <si>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</si>
  <si>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</si>
  <si>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</si>
  <si>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</si>
  <si>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</si>
  <si>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</si>
  <si>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</si>
  <si>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</si>
  <si>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</si>
  <si>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</si>
  <si>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</si>
  <si>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</si>
  <si>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</si>
  <si>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</si>
  <si>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</si>
  <si>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</si>
  <si>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</si>
  <si>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</si>
  <si>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</si>
  <si>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</si>
  <si>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</si>
  <si>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</si>
  <si>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</si>
  <si>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</si>
  <si>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</si>
  <si>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</si>
  <si>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</si>
  <si>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</si>
  <si>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</si>
  <si>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</si>
  <si>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</si>
  <si>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</si>
  <si>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</si>
  <si>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</si>
  <si>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</si>
  <si>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</si>
  <si>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</si>
  <si>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</si>
  <si>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</si>
  <si>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</si>
  <si>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</si>
  <si>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</si>
  <si>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</si>
  <si>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</si>
  <si>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</si>
  <si>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</si>
  <si>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</si>
  <si>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</si>
  <si>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</si>
  <si>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</si>
  <si>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</si>
  <si>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</si>
  <si>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</si>
  <si>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</si>
  <si>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</si>
  <si>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</si>
  <si>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</si>
  <si>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</si>
  <si>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</si>
  <si>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</si>
  <si>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</si>
  <si>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</si>
  <si>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</si>
  <si>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</si>
  <si>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</si>
  <si>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</si>
  <si>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</si>
  <si>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</si>
  <si>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</si>
  <si>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</si>
  <si>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</si>
  <si>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</si>
  <si>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</si>
  <si>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</si>
  <si>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</si>
  <si>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</si>
  <si>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</si>
  <si>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</si>
  <si>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</si>
  <si>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</si>
  <si>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</si>
  <si>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</si>
  <si>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</si>
  <si>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</si>
  <si>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</si>
  <si>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</si>
  <si>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</si>
  <si>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</si>
  <si>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</si>
  <si>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</si>
  <si>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</si>
  <si>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</si>
  <si>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</si>
  <si>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</si>
  <si>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</si>
  <si>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</si>
  <si>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</si>
  <si>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</si>
  <si>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</si>
  <si>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</si>
  <si>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</si>
  <si>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</si>
  <si>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</si>
  <si>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</si>
  <si>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</si>
  <si>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</si>
  <si>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</si>
  <si>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</si>
  <si>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</si>
  <si>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</si>
  <si>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</si>
  <si>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</si>
  <si>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</si>
  <si>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</si>
  <si>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</si>
  <si>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</si>
  <si>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</si>
  <si>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</si>
  <si>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</si>
  <si>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</si>
  <si>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</si>
  <si>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</si>
  <si>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</si>
  <si>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</si>
  <si>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</si>
  <si>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</si>
  <si>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</si>
  <si>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</si>
  <si>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</si>
  <si>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</si>
  <si>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</si>
  <si>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</si>
  <si>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</si>
  <si>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</si>
  <si>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</si>
  <si>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</si>
  <si>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</si>
  <si>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</si>
  <si>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</si>
  <si>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</si>
  <si>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</si>
  <si>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</si>
  <si>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</si>
  <si>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</si>
  <si>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</si>
  <si>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</si>
  <si>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</si>
  <si>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</si>
  <si>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</si>
  <si>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</si>
  <si>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</si>
  <si>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</si>
  <si>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</si>
  <si>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</si>
  <si>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</si>
  <si>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</si>
  <si>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</si>
  <si>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</si>
  <si>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</si>
  <si>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</si>
  <si>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</si>
  <si>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</si>
  <si>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</si>
  <si>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</si>
  <si>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</si>
  <si>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</si>
  <si>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</si>
  <si>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</si>
  <si>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</si>
  <si>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</si>
  <si>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</si>
  <si>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</si>
  <si>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</si>
  <si>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</si>
  <si>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</si>
  <si>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</si>
  <si>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</si>
  <si>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</si>
  <si>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</si>
  <si>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</si>
  <si>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</si>
  <si>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</si>
  <si>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</si>
  <si>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</si>
  <si>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</si>
  <si>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</si>
  <si>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</si>
  <si>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</si>
  <si>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</si>
  <si>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</si>
  <si>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</si>
  <si>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</si>
  <si>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</si>
  <si>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</si>
  <si>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</si>
  <si>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</si>
  <si>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</si>
  <si>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</si>
  <si>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</si>
  <si>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</si>
  <si>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</si>
  <si>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</si>
  <si>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</si>
  <si>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</si>
  <si>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</si>
  <si>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</si>
  <si>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</si>
  <si>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</si>
  <si>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</si>
  <si>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</si>
  <si>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</si>
  <si>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</si>
  <si>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</si>
  <si>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</si>
  <si>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</si>
  <si>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</si>
  <si>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</si>
  <si>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</si>
  <si>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</si>
  <si>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</si>
  <si>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</si>
  <si>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</si>
  <si>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</si>
  <si>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</si>
  <si>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</si>
  <si>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</si>
  <si>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</si>
  <si>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</si>
  <si>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</si>
  <si>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</si>
  <si>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</si>
  <si>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</si>
  <si>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</si>
  <si>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</si>
  <si>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</si>
  <si>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</si>
  <si>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</si>
  <si>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</si>
  <si>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</si>
  <si>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</si>
  <si>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</si>
  <si>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</si>
  <si>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</si>
  <si>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</si>
  <si>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</si>
  <si>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</si>
  <si>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</si>
  <si>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</si>
  <si>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</si>
  <si>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</si>
  <si>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</si>
  <si>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</si>
  <si>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</si>
  <si>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</si>
  <si>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</si>
  <si>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</si>
  <si>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</si>
  <si>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</si>
  <si>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</si>
  <si>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</si>
  <si>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</si>
  <si>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</si>
  <si>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</si>
  <si>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</si>
  <si>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</si>
  <si>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</si>
  <si>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</si>
  <si>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</si>
  <si>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</si>
  <si>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</si>
  <si>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</si>
  <si>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</si>
  <si>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</si>
  <si>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</si>
  <si>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</si>
  <si>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</si>
  <si>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</si>
  <si>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</si>
  <si>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</si>
  <si>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</si>
  <si>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</si>
  <si>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</si>
  <si>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</si>
  <si>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</si>
  <si>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</si>
  <si>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</si>
  <si>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</si>
  <si>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</si>
  <si>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</si>
  <si>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</si>
  <si>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</si>
  <si>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</si>
  <si>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</si>
  <si>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</si>
  <si>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</si>
  <si>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</si>
  <si>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</si>
  <si>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</si>
  <si>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</si>
  <si>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</si>
  <si>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</si>
  <si>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</si>
  <si>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</si>
  <si>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</si>
  <si>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</si>
  <si>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</si>
  <si>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</si>
  <si>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</si>
  <si>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</si>
  <si>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</si>
  <si>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</si>
  <si>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</si>
  <si>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</si>
  <si>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</si>
  <si>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</si>
  <si>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</si>
  <si>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</si>
  <si>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</si>
  <si>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</si>
  <si>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</si>
  <si>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</si>
  <si>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</si>
  <si>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</si>
  <si>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</si>
  <si>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</si>
  <si>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</si>
  <si>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</si>
  <si>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</si>
  <si>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</si>
  <si>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</si>
  <si>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</si>
  <si>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</si>
  <si>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</si>
  <si>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</si>
  <si>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</si>
  <si>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</si>
  <si>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</si>
  <si>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</si>
  <si>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</si>
  <si>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</si>
  <si>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</si>
  <si>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</si>
  <si>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</si>
  <si>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</si>
  <si>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</si>
  <si>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</si>
  <si>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</si>
  <si>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</si>
  <si>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</si>
  <si>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</si>
  <si>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</si>
  <si>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</si>
  <si>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</si>
  <si>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</si>
  <si>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</si>
  <si>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</si>
  <si>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</si>
  <si>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</si>
  <si>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</si>
  <si>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</si>
  <si>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</si>
  <si>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</si>
  <si>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</si>
  <si>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</si>
  <si>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</si>
  <si>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</si>
  <si>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</si>
  <si>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</si>
  <si>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</si>
  <si>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</si>
  <si>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</si>
  <si>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</si>
  <si>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</si>
  <si>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</si>
  <si>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</si>
  <si>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</si>
  <si>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</si>
  <si>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</si>
  <si>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</si>
  <si>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</si>
  <si>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</si>
  <si>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</si>
  <si>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</si>
  <si>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</si>
  <si>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</si>
  <si>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</si>
  <si>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</si>
  <si>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</si>
  <si>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</si>
  <si>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</si>
  <si>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</si>
  <si>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</si>
  <si>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</si>
  <si>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</si>
  <si>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</si>
  <si>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</si>
  <si>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</si>
  <si>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</si>
  <si>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</si>
  <si>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</si>
  <si>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</si>
  <si>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</si>
  <si>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</si>
  <si>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</si>
  <si>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</si>
  <si>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</si>
  <si>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</si>
  <si>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</si>
  <si>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</si>
  <si>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</si>
  <si>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</si>
  <si>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</si>
  <si>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</si>
  <si>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</si>
  <si>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</si>
  <si>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</si>
  <si>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</si>
  <si>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</si>
  <si>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</si>
  <si>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</si>
  <si>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</si>
  <si>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</si>
  <si>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</si>
  <si>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</si>
  <si>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</si>
  <si>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</si>
  <si>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</si>
  <si>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</si>
  <si>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</si>
  <si>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</si>
  <si>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</si>
  <si>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</si>
  <si>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</si>
  <si>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</si>
  <si>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</si>
  <si>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</si>
  <si>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</si>
  <si>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</si>
  <si>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</si>
  <si>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</si>
  <si>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</si>
  <si>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</si>
  <si>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</si>
  <si>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</si>
  <si>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</si>
  <si>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</si>
  <si>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</si>
  <si>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</si>
  <si>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</si>
  <si>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</si>
  <si>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</si>
  <si>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</si>
  <si>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</si>
  <si>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</si>
  <si>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</si>
  <si>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</si>
  <si>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</si>
  <si>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</si>
  <si>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</si>
  <si>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</si>
  <si>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</si>
  <si>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</si>
  <si>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</si>
  <si>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</si>
  <si>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</si>
  <si>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</si>
  <si>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</si>
  <si>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</si>
  <si>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</si>
  <si>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</si>
  <si>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</si>
  <si>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</si>
  <si>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</si>
  <si>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</si>
  <si>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</si>
  <si>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</si>
  <si>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</si>
  <si>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</si>
  <si>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</si>
  <si>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</si>
  <si>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</si>
  <si>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</si>
  <si>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</si>
  <si>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</si>
  <si>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</si>
  <si>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</si>
  <si>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</si>
  <si>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</si>
  <si>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</si>
  <si>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</si>
  <si>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</si>
  <si>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</si>
  <si>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</si>
  <si>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</si>
  <si>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</si>
  <si>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</si>
  <si>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</si>
  <si>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</si>
  <si>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</si>
  <si>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</si>
  <si>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</si>
  <si>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</si>
  <si>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</si>
  <si>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</si>
  <si>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</si>
  <si>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</si>
  <si>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</si>
  <si>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</si>
  <si>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</si>
  <si>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</si>
  <si>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</si>
  <si>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</si>
  <si>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</si>
  <si>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</si>
  <si>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</si>
  <si>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</si>
  <si>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</si>
  <si>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</si>
  <si>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</si>
  <si>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</si>
  <si>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</si>
  <si>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</si>
  <si>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</si>
  <si>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</si>
  <si>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</si>
  <si>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</si>
  <si>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</si>
  <si>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</si>
  <si>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</si>
  <si>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</si>
  <si>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</si>
  <si>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</si>
  <si>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</si>
  <si>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</si>
  <si>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</si>
  <si>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</si>
  <si>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</si>
  <si>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</si>
  <si>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</si>
  <si>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</si>
  <si>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</si>
  <si>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</si>
  <si>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</si>
  <si>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</si>
  <si>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</si>
  <si>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</si>
  <si>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</si>
  <si>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</si>
  <si>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</si>
  <si>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</si>
  <si>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</si>
  <si>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</si>
  <si>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</si>
  <si>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</si>
  <si>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</si>
  <si>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</si>
  <si>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</si>
  <si>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</si>
  <si>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</si>
  <si>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</si>
  <si>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</si>
  <si>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</si>
  <si>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</si>
  <si>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</si>
  <si>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</si>
  <si>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</si>
  <si>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</si>
  <si>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</si>
  <si>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</si>
  <si>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</si>
  <si>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</si>
  <si>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</si>
  <si>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</si>
  <si>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</si>
  <si>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</si>
  <si>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</si>
  <si>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</si>
  <si>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</si>
  <si>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</si>
  <si>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</si>
  <si>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</si>
  <si>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</si>
  <si>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</si>
  <si>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</si>
  <si>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</si>
  <si>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</si>
  <si>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</si>
  <si>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</si>
  <si>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</si>
  <si>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</si>
  <si>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</si>
  <si>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</si>
  <si>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</si>
  <si>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</si>
  <si>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</si>
  <si>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</si>
  <si>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</si>
  <si>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</si>
  <si>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</si>
  <si>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</si>
  <si>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</si>
  <si>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</si>
  <si>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</si>
  <si>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</si>
  <si>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</si>
  <si>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</si>
  <si>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</si>
  <si>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</si>
  <si>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</si>
  <si>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</si>
  <si>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</si>
  <si>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</si>
  <si>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</si>
  <si>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</si>
  <si>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</si>
  <si>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</si>
  <si>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</si>
  <si>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</si>
  <si>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</si>
  <si>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</si>
  <si>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</si>
  <si>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</si>
  <si>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</si>
  <si>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</si>
  <si>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</si>
  <si>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</si>
  <si>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</si>
  <si>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</si>
  <si>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</si>
  <si>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</si>
  <si>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</si>
  <si>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</si>
  <si>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</si>
  <si>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</si>
  <si>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</si>
  <si>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</si>
  <si>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</si>
  <si>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</si>
  <si>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</si>
  <si>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</si>
  <si>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</si>
  <si>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</si>
  <si>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</si>
  <si>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</si>
  <si>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</si>
  <si>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</si>
  <si>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</si>
  <si>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</si>
  <si>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</si>
  <si>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</si>
  <si>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</si>
  <si>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</si>
  <si>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</si>
  <si>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</si>
  <si>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</si>
  <si>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</si>
  <si>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</si>
  <si>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</si>
  <si>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</si>
  <si>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</si>
  <si>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</si>
  <si>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</si>
  <si>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</si>
  <si>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</si>
  <si>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</si>
  <si>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</si>
  <si>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</si>
  <si>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</si>
  <si>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</si>
  <si>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</si>
  <si>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</si>
  <si>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</si>
  <si>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</si>
  <si>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</si>
  <si>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</si>
  <si>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</si>
  <si>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</si>
  <si>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</si>
  <si>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</si>
  <si>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</si>
  <si>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</si>
  <si>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</si>
  <si>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</si>
  <si>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</si>
  <si>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</si>
  <si>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</si>
  <si>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</si>
  <si>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</si>
  <si>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</si>
  <si>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</si>
  <si>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</si>
  <si>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</si>
  <si>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</si>
  <si>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</si>
  <si>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</si>
  <si>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</si>
  <si>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</si>
  <si>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</si>
  <si>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</si>
  <si>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</si>
  <si>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</si>
  <si>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</si>
  <si>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</si>
  <si>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</si>
  <si>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</si>
  <si>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</si>
  <si>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</si>
  <si>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</si>
  <si>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</si>
  <si>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</si>
  <si>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</si>
  <si>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</si>
  <si>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</si>
  <si>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</si>
  <si>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</si>
  <si>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</si>
  <si>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</si>
  <si>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</si>
  <si>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</si>
  <si>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</si>
  <si>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</si>
  <si>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</si>
  <si>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</si>
  <si>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</si>
  <si>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</si>
  <si>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</si>
  <si>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</si>
  <si>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</si>
  <si>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</si>
  <si>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</si>
  <si>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</si>
  <si>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</si>
  <si>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</si>
  <si>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</si>
  <si>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</si>
  <si>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</si>
  <si>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</si>
  <si>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</si>
  <si>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</si>
  <si>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</si>
  <si>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</si>
  <si>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</si>
  <si>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</si>
  <si>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</si>
  <si>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</si>
  <si>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</si>
  <si>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</si>
  <si>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</si>
  <si>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</si>
  <si>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</si>
  <si>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</si>
  <si>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</si>
  <si>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</si>
  <si>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</si>
  <si>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</si>
  <si>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</si>
  <si>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</si>
  <si>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</si>
  <si>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</si>
  <si>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</si>
  <si>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</si>
  <si>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</si>
  <si>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</si>
  <si>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</si>
  <si>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</si>
  <si>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</si>
  <si>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</si>
  <si>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</si>
  <si>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</si>
  <si>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</si>
  <si>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</si>
  <si>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</si>
  <si>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</si>
  <si>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</si>
  <si>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</si>
  <si>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</si>
  <si>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</si>
  <si>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</si>
  <si>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</si>
  <si>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</si>
  <si>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</si>
  <si>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</si>
  <si>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</si>
  <si>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</si>
  <si>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</si>
  <si>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</si>
  <si>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</si>
  <si>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</si>
  <si>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</si>
  <si>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</si>
  <si>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</si>
  <si>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</si>
  <si>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</si>
  <si>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</si>
  <si>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</si>
  <si>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</si>
  <si>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</si>
  <si>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</si>
  <si>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</si>
  <si>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</si>
  <si>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</si>
  <si>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</si>
  <si>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</si>
  <si>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</si>
  <si>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</si>
  <si>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</si>
  <si>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</si>
  <si>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</si>
  <si>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</si>
  <si>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</si>
  <si>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</si>
  <si>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</si>
  <si>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</si>
  <si>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</si>
  <si>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</si>
  <si>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</si>
  <si>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</si>
  <si>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</si>
  <si>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</si>
  <si>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</si>
  <si>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</si>
  <si>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</si>
  <si>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</si>
  <si>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</si>
  <si>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</si>
  <si>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</si>
  <si>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</si>
  <si>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</si>
  <si>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</si>
  <si>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</si>
  <si>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</si>
  <si>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</si>
  <si>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</si>
  <si>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</si>
  <si>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</si>
  <si>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</si>
  <si>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</si>
  <si>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</si>
  <si>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</si>
  <si>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</si>
  <si>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</si>
  <si>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</si>
  <si>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</si>
  <si>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</si>
  <si>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</si>
  <si>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</si>
  <si>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</si>
  <si>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</si>
  <si>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</si>
  <si>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</si>
  <si>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</si>
  <si>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</si>
  <si>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</si>
  <si>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</si>
  <si>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</si>
  <si>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</si>
  <si>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</si>
  <si>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</si>
  <si>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</si>
  <si>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</si>
  <si>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</si>
  <si>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</si>
  <si>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</si>
  <si>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</si>
  <si>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</si>
  <si>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</si>
  <si>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</si>
  <si>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</si>
  <si>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</si>
  <si>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</si>
  <si>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</si>
  <si>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</si>
  <si>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</si>
  <si>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</si>
  <si>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</si>
  <si>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</si>
  <si>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</si>
  <si>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</si>
  <si>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</si>
  <si>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</si>
  <si>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</si>
  <si>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</si>
  <si>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</si>
  <si>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</si>
  <si>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</si>
  <si>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</si>
  <si>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</si>
  <si>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</si>
  <si>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</si>
  <si>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</si>
  <si>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</si>
  <si>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</si>
  <si>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</si>
  <si>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</si>
  <si>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</si>
  <si>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</si>
  <si>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</si>
  <si>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</si>
  <si>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</si>
  <si>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</si>
  <si>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</si>
  <si>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</si>
  <si>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</si>
  <si>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</si>
  <si>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</si>
  <si>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</si>
  <si>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</si>
  <si>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</si>
  <si>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</si>
  <si>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</si>
  <si>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</si>
  <si>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</si>
  <si>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</si>
  <si>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</si>
  <si>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</si>
  <si>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</si>
  <si>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</si>
  <si>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</si>
  <si>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</si>
  <si>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</si>
  <si>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</si>
  <si>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</si>
  <si>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</si>
  <si>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</si>
  <si>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</si>
  <si>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</si>
  <si>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</si>
  <si>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</si>
  <si>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</si>
  <si>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</si>
  <si>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</si>
  <si>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</si>
  <si>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</si>
  <si>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</si>
  <si>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</si>
  <si>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</si>
  <si>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</si>
  <si>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</si>
  <si>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</si>
  <si>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</si>
  <si>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</si>
  <si>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</si>
  <si>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</si>
  <si>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</si>
  <si>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</si>
  <si>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</si>
  <si>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</si>
  <si>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</si>
  <si>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</si>
  <si>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</si>
  <si>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</si>
  <si>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</si>
  <si>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</si>
  <si>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</si>
  <si>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</si>
  <si>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</si>
  <si>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</si>
  <si>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</si>
  <si>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</si>
  <si>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</si>
  <si>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</si>
  <si>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</si>
  <si>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</si>
  <si>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</si>
  <si>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</si>
  <si>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</si>
  <si>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</si>
  <si>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</si>
  <si>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</si>
  <si>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</si>
  <si>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</si>
  <si>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</si>
  <si>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</si>
  <si>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</si>
  <si>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</si>
  <si>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</si>
  <si>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</si>
  <si>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</si>
  <si>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</si>
  <si>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</si>
  <si>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</si>
  <si>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</si>
  <si>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</si>
  <si>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</si>
  <si>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</si>
  <si>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</si>
  <si>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</si>
  <si>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</si>
  <si>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</si>
  <si>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</si>
  <si>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</si>
  <si>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</si>
  <si>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</si>
  <si>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</si>
  <si>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</si>
  <si>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</si>
  <si>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</si>
  <si>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</si>
  <si>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</si>
  <si>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</si>
  <si>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</si>
  <si>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</si>
  <si>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</si>
  <si>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</si>
  <si>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</si>
  <si>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</si>
  <si>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</si>
  <si>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</si>
  <si>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</si>
  <si>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</si>
  <si>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</si>
  <si>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</si>
  <si>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</si>
  <si>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</si>
  <si>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</si>
  <si>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</si>
  <si>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</si>
  <si>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</si>
  <si>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</si>
  <si>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</si>
  <si>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</si>
  <si>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</si>
  <si>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</si>
  <si>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</si>
  <si>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</si>
  <si>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</si>
  <si>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</si>
  <si>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</si>
  <si>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</si>
  <si>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</si>
  <si>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</si>
  <si>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</si>
  <si>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</si>
  <si>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</si>
  <si>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</si>
  <si>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</si>
  <si>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</si>
  <si>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</si>
  <si>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</si>
  <si>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</si>
  <si>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</si>
  <si>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</si>
  <si>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</si>
  <si>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</si>
  <si>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</si>
  <si>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</si>
  <si>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</si>
  <si>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</si>
  <si>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</si>
  <si>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</si>
  <si>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</si>
  <si>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</si>
  <si>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</si>
  <si>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</si>
  <si>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</si>
  <si>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</si>
  <si>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</si>
  <si>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</si>
  <si>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</si>
  <si>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</si>
  <si>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</si>
  <si>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</si>
  <si>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</si>
  <si>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</si>
  <si>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</si>
  <si>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</si>
  <si>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</si>
  <si>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</si>
  <si>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</si>
  <si>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</si>
  <si>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</si>
  <si>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</si>
  <si>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</si>
  <si>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</si>
  <si>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</si>
  <si>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</si>
  <si>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</si>
  <si>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</si>
  <si>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</si>
  <si>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</si>
  <si>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</si>
  <si>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</si>
  <si>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</si>
  <si>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</si>
  <si>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</si>
  <si>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</si>
  <si>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</si>
  <si>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</si>
  <si>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</si>
  <si>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</si>
  <si>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</si>
  <si>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</si>
  <si>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</si>
  <si>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</si>
  <si>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</si>
  <si>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</si>
  <si>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</si>
  <si>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</si>
  <si>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</si>
  <si>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</si>
  <si>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</si>
  <si>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</si>
  <si>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</si>
  <si>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</si>
  <si>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</si>
  <si>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</si>
  <si>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</si>
  <si>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</si>
  <si>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</si>
  <si>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</si>
  <si>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</si>
  <si>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</si>
  <si>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</si>
  <si>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</si>
  <si>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</si>
  <si>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</si>
  <si>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</si>
  <si>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</si>
  <si>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</si>
  <si>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</si>
  <si>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</si>
  <si>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</si>
  <si>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</si>
  <si>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</si>
  <si>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</si>
  <si>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</si>
  <si>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</si>
  <si>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</si>
  <si>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</si>
  <si>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</si>
  <si>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</si>
  <si>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</si>
  <si>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</si>
  <si>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</si>
  <si>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</si>
  <si>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</si>
  <si>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</si>
  <si>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</si>
  <si>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</si>
  <si>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</si>
  <si>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</si>
  <si>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</si>
  <si>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</si>
  <si>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</si>
  <si>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</si>
  <si>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</si>
  <si>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</si>
  <si>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</si>
  <si>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</si>
  <si>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</si>
  <si>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</si>
  <si>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</si>
  <si>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</si>
  <si>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</si>
  <si>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</si>
  <si>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</si>
  <si>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</si>
  <si>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</si>
  <si>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</si>
  <si>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</si>
  <si>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</si>
  <si>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</si>
  <si>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</si>
  <si>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</si>
  <si>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</si>
  <si>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</si>
  <si>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</si>
  <si>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</si>
  <si>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</si>
  <si>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</si>
  <si>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</si>
  <si>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</si>
  <si>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</si>
  <si>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</si>
  <si>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</si>
  <si>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</si>
  <si>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</si>
  <si>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</si>
  <si>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</si>
  <si>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</si>
  <si>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</si>
  <si>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</si>
  <si>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</si>
  <si>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</si>
  <si>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</si>
  <si>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</si>
  <si>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</si>
  <si>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</si>
  <si>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</si>
  <si>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</si>
  <si>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</si>
  <si>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</si>
  <si>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</si>
  <si>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</si>
  <si>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</si>
  <si>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</si>
  <si>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</si>
  <si>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</si>
  <si>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</si>
  <si>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</si>
  <si>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</si>
  <si>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</si>
  <si>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</si>
  <si>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</si>
  <si>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</si>
  <si>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</si>
  <si>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</si>
  <si>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</si>
  <si>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</si>
  <si>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</si>
  <si>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</si>
  <si>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</si>
  <si>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</si>
  <si>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</si>
  <si>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</si>
  <si>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</si>
  <si>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</si>
  <si>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</si>
  <si>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</si>
  <si>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</si>
  <si>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</si>
  <si>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</si>
  <si>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</si>
  <si>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</si>
  <si>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</si>
  <si>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</si>
  <si>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</si>
  <si>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</si>
  <si>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</si>
  <si>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</si>
  <si>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</si>
  <si>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</si>
  <si>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</si>
  <si>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</si>
  <si>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</si>
  <si>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</si>
  <si>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</si>
  <si>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</si>
  <si>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</si>
  <si>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</si>
  <si>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</si>
  <si>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</si>
  <si>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</si>
  <si>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</si>
  <si>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</si>
  <si>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</si>
  <si>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</si>
  <si>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</si>
  <si>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</si>
  <si>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</si>
  <si>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</si>
  <si>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</si>
  <si>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</si>
  <si>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</si>
  <si>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</si>
  <si>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</si>
  <si>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</si>
  <si>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</si>
  <si>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</si>
  <si>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</si>
  <si>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</si>
  <si>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</si>
  <si>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</si>
  <si>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</si>
  <si>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</si>
  <si>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</si>
  <si>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</si>
  <si>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</si>
  <si>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</si>
  <si>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</si>
  <si>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</si>
  <si>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</si>
  <si>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</si>
  <si>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</si>
  <si>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</si>
  <si>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</si>
  <si>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</si>
  <si>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</si>
  <si>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</si>
  <si>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</si>
  <si>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</si>
  <si>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</si>
  <si>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</si>
  <si>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</si>
  <si>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</si>
  <si>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</si>
  <si>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</si>
  <si>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</si>
  <si>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</si>
  <si>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</si>
  <si>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</si>
  <si>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</si>
  <si>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</si>
  <si>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</si>
  <si>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</si>
  <si>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</si>
  <si>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</si>
  <si>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</si>
  <si>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</si>
  <si>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</si>
  <si>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</si>
  <si>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</si>
  <si>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</si>
  <si>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</si>
  <si>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</si>
  <si>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</si>
  <si>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</si>
  <si>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</si>
  <si>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</si>
  <si>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</si>
  <si>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</si>
  <si>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</si>
  <si>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</si>
  <si>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</si>
  <si>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</si>
  <si>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</si>
  <si>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</si>
  <si>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</si>
  <si>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</si>
  <si>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</si>
  <si>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</si>
  <si>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</si>
  <si>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</si>
  <si>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</si>
  <si>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</si>
  <si>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</si>
  <si>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</si>
  <si>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</si>
  <si>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</si>
  <si>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</si>
  <si>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</si>
  <si>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</si>
  <si>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</si>
  <si>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</si>
  <si>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</si>
  <si>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</si>
  <si>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</si>
  <si>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</si>
  <si>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</si>
  <si>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</si>
  <si>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</si>
  <si>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</si>
  <si>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</si>
  <si>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</si>
  <si>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</si>
  <si>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</si>
  <si>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</si>
  <si>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</si>
  <si>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</si>
  <si>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</si>
  <si>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</si>
  <si>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</si>
  <si>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</si>
  <si>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</si>
  <si>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</si>
  <si>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</si>
  <si>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</si>
  <si>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</si>
  <si>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</si>
  <si>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</si>
  <si>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</si>
  <si>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</si>
  <si>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</si>
  <si>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</si>
  <si>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</si>
  <si>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</si>
  <si>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</si>
  <si>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</si>
  <si>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</si>
  <si>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</si>
  <si>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</si>
  <si>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</si>
  <si>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</si>
  <si>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</si>
  <si>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</si>
  <si>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</si>
  <si>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</si>
  <si>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</si>
  <si>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</si>
  <si>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</si>
  <si>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</si>
  <si>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</si>
  <si>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</si>
  <si>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</si>
  <si>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</si>
  <si>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</si>
  <si>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</si>
  <si>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</si>
  <si>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</si>
  <si>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</si>
  <si>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</si>
  <si>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</si>
  <si>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</si>
  <si>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</si>
  <si>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</si>
  <si>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</si>
  <si>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</si>
  <si>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</si>
  <si>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</si>
  <si>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</si>
  <si>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</si>
  <si>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</si>
  <si>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</si>
  <si>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</si>
  <si>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</si>
  <si>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</si>
  <si>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</si>
  <si>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</si>
  <si>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</si>
  <si>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</si>
  <si>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</si>
  <si>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</si>
  <si>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</si>
  <si>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</si>
  <si>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</si>
  <si>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</si>
  <si>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</si>
  <si>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</si>
  <si>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</si>
  <si>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</si>
  <si>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</si>
  <si>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</si>
  <si>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</si>
  <si>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</si>
  <si>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</si>
  <si>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</si>
  <si>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</si>
  <si>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</si>
  <si>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</si>
  <si>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</si>
  <si>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</si>
  <si>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</si>
  <si>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</si>
  <si>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</si>
  <si>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</si>
  <si>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</si>
  <si>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</si>
  <si>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</si>
  <si>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</si>
  <si>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</si>
  <si>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</si>
  <si>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</si>
  <si>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</si>
  <si>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</si>
  <si>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</si>
  <si>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</si>
  <si>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</si>
  <si>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</si>
  <si>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</si>
  <si>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</si>
  <si>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</si>
  <si>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</si>
  <si>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</si>
  <si>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</si>
  <si>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</si>
  <si>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</si>
  <si>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</si>
  <si>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</si>
  <si>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</si>
  <si>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</si>
  <si>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</si>
  <si>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</si>
  <si>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</si>
  <si>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</si>
  <si>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</si>
  <si>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</si>
  <si>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</si>
  <si>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</si>
  <si>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</si>
  <si>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</si>
  <si>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</si>
  <si>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</si>
  <si>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</si>
  <si>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</si>
  <si>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</si>
  <si>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</si>
  <si>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</si>
  <si>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</si>
  <si>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</si>
  <si>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</si>
  <si>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</si>
  <si>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</si>
  <si>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</si>
  <si>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</si>
  <si>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</si>
  <si>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</si>
  <si>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</si>
  <si>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</si>
  <si>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</si>
  <si>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</si>
  <si>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</si>
  <si>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</si>
  <si>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</si>
  <si>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</si>
  <si>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</si>
  <si>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</si>
  <si>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</si>
  <si>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</si>
  <si>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</si>
  <si>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</si>
  <si>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</si>
  <si>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</si>
  <si>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</si>
  <si>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</si>
  <si>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</si>
  <si>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</si>
  <si>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</si>
  <si>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</si>
  <si>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</si>
  <si>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</si>
  <si>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</si>
  <si>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</si>
  <si>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</si>
  <si>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</si>
  <si>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</si>
  <si>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</si>
  <si>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</si>
  <si>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</si>
  <si>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</si>
  <si>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</si>
  <si>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</si>
  <si>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</si>
  <si>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</si>
  <si>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</si>
  <si>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</si>
  <si>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</si>
  <si>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</si>
  <si>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</si>
  <si>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</si>
  <si>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</si>
  <si>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</si>
  <si>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</si>
  <si>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</si>
  <si>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</si>
  <si>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</si>
  <si>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</si>
  <si>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</si>
  <si>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</si>
  <si>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</si>
  <si>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</si>
  <si>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</si>
  <si>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</si>
  <si>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</si>
  <si>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</si>
  <si>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</si>
  <si>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</si>
  <si>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</si>
  <si>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</si>
  <si>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</si>
  <si>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</si>
  <si>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</si>
  <si>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</si>
  <si>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</si>
  <si>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</si>
  <si>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</si>
  <si>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</si>
  <si>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</si>
  <si>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</si>
  <si>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</si>
  <si>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</si>
  <si>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</si>
  <si>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</si>
  <si>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</si>
  <si>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</si>
  <si>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</si>
  <si>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</si>
  <si>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</si>
  <si>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</si>
  <si>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</si>
  <si>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</si>
  <si>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</si>
  <si>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</si>
  <si>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</si>
  <si>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</si>
  <si>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</si>
  <si>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</si>
  <si>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</si>
  <si>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</si>
  <si>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</si>
  <si>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</si>
  <si>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</si>
  <si>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</si>
  <si>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</si>
  <si>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</si>
  <si>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</si>
  <si>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</si>
  <si>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</si>
  <si>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</si>
  <si>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</si>
  <si>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</si>
  <si>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</si>
  <si>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</si>
  <si>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</si>
  <si>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</si>
  <si>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</si>
  <si>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</si>
  <si>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</si>
  <si>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</si>
  <si>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</si>
  <si>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</si>
  <si>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</si>
  <si>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</si>
  <si>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</si>
  <si>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</si>
  <si>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</si>
  <si>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</si>
  <si>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</si>
  <si>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</si>
  <si>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</si>
  <si>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</si>
  <si>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</si>
  <si>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</si>
  <si>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</si>
  <si>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</si>
  <si>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</si>
  <si>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</si>
  <si>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</si>
  <si>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</si>
  <si>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</si>
  <si>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</si>
  <si>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</si>
  <si>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</si>
  <si>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</si>
  <si>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</si>
  <si>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</si>
  <si>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</si>
  <si>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</si>
  <si>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</si>
  <si>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</si>
  <si>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</si>
  <si>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</si>
  <si>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</si>
  <si>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</si>
  <si>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</si>
  <si>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</si>
  <si>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</si>
  <si>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</si>
  <si>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</si>
  <si>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</si>
  <si>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</si>
  <si>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</si>
  <si>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</si>
  <si>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</si>
  <si>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</si>
  <si>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</si>
  <si>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</si>
  <si>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</si>
  <si>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</si>
  <si>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</si>
  <si>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</si>
  <si>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</si>
  <si>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</si>
  <si>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</si>
  <si>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</si>
  <si>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</si>
  <si>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</si>
  <si>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</si>
  <si>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</si>
  <si>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</si>
  <si>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</si>
  <si>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</si>
  <si>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</si>
  <si>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</si>
  <si>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</si>
  <si>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</si>
  <si>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</si>
  <si>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</si>
  <si>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</si>
  <si>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</si>
  <si>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</si>
  <si>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</si>
  <si>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</si>
  <si>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</si>
  <si>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</si>
  <si>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</si>
  <si>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</si>
  <si>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</si>
  <si>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</si>
  <si>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</si>
  <si>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</si>
  <si>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</si>
  <si>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</si>
  <si>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</si>
  <si>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</si>
  <si>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</si>
  <si>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</si>
  <si>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</si>
  <si>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</si>
  <si>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</si>
  <si>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</si>
  <si>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</si>
  <si>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</si>
  <si>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</si>
  <si>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</si>
  <si>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</si>
  <si>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</si>
  <si>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</si>
  <si>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</si>
  <si>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</si>
  <si>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</si>
  <si>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</si>
  <si>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</si>
  <si>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</si>
  <si>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</si>
  <si>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</si>
  <si>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</si>
  <si>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</si>
  <si>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</si>
  <si>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</si>
  <si>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</si>
  <si>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</si>
  <si>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</si>
  <si>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</si>
  <si>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</si>
  <si>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</si>
  <si>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</si>
  <si>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</si>
  <si>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</si>
  <si>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</si>
  <si>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</si>
  <si>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</si>
  <si>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</si>
  <si>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</si>
  <si>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</si>
  <si>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</si>
  <si>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</si>
  <si>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</si>
  <si>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</si>
  <si>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</si>
  <si>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</si>
  <si>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</si>
  <si>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</si>
  <si>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</si>
  <si>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</si>
  <si>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</si>
  <si>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</si>
  <si>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</si>
  <si>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</si>
  <si>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</si>
  <si>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</si>
  <si>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</si>
  <si>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</si>
  <si>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</si>
  <si>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</si>
  <si>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</si>
  <si>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</si>
  <si>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</si>
  <si>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</si>
  <si>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</si>
  <si>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</si>
  <si>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</si>
  <si>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</si>
  <si>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</si>
  <si>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</si>
  <si>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</si>
  <si>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</si>
  <si>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</si>
  <si>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</si>
  <si>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</si>
  <si>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</si>
  <si>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</si>
  <si>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</si>
  <si>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</si>
  <si>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</si>
  <si>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</si>
  <si>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</si>
  <si>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</si>
  <si>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</si>
  <si>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</si>
  <si>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</si>
  <si>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</si>
  <si>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</si>
  <si>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</si>
  <si>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</si>
  <si>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</si>
  <si>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</si>
  <si>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</si>
  <si>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</si>
  <si>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</si>
  <si>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</si>
  <si>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</si>
  <si>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</si>
  <si>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</si>
  <si>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</si>
  <si>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</si>
  <si>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</si>
  <si>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</si>
  <si>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</si>
  <si>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</si>
  <si>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</si>
  <si>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</si>
  <si>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</si>
  <si>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</si>
  <si>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</si>
  <si>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</si>
  <si>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</si>
  <si>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</si>
  <si>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</si>
  <si>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</si>
  <si>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</si>
  <si>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</si>
  <si>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</si>
  <si>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</si>
  <si>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</si>
  <si>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</si>
  <si>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</si>
  <si>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</si>
  <si>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</si>
  <si>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</si>
  <si>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</si>
  <si>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</si>
  <si>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</si>
  <si>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</si>
  <si>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</si>
  <si>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</si>
  <si>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</si>
  <si>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</si>
  <si>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</si>
  <si>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</si>
  <si>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</si>
  <si>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</si>
  <si>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</si>
  <si>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</si>
  <si>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</si>
  <si>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</si>
  <si>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</si>
  <si>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</si>
  <si>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</si>
  <si>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</si>
  <si>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</si>
  <si>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</si>
  <si>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</si>
  <si>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</si>
  <si>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</si>
  <si>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</si>
  <si>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</si>
  <si>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</si>
  <si>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</si>
  <si>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</si>
  <si>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</si>
  <si>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</si>
  <si>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</si>
  <si>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</si>
  <si>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</si>
  <si>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</si>
  <si>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</si>
  <si>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</si>
  <si>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</si>
  <si>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</si>
  <si>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</si>
  <si>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</si>
  <si>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</si>
  <si>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</si>
  <si>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</si>
  <si>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</si>
  <si>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</si>
  <si>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</si>
  <si>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</si>
  <si>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</si>
  <si>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</si>
  <si>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</si>
  <si>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</si>
  <si>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</si>
  <si>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</si>
  <si>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</si>
  <si>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</si>
  <si>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</si>
  <si>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</si>
  <si>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</si>
  <si>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</si>
  <si>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</si>
  <si>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</si>
  <si>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</si>
  <si>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</si>
  <si>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</si>
  <si>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</si>
  <si>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</si>
  <si>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</si>
  <si>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</si>
  <si>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</si>
  <si>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</si>
  <si>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</si>
  <si>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</si>
  <si>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</si>
  <si>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</si>
  <si>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</si>
  <si>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</si>
  <si>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</si>
  <si>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</si>
  <si>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</si>
  <si>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</si>
  <si>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</si>
  <si>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</si>
  <si>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</si>
  <si>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</si>
  <si>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</si>
  <si>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</si>
  <si>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</si>
  <si>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</si>
  <si>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</si>
  <si>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</si>
  <si>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</si>
  <si>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</si>
  <si>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</si>
  <si>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</si>
  <si>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</si>
  <si>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</si>
  <si>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</si>
  <si>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</si>
  <si>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</si>
  <si>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</si>
  <si>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</si>
  <si>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</si>
  <si>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</si>
  <si>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</si>
  <si>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</si>
  <si>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</si>
  <si>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</si>
  <si>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</si>
  <si>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</si>
  <si>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</si>
  <si>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</si>
  <si>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</si>
  <si>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</si>
  <si>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</si>
  <si>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</si>
  <si>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</si>
  <si>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</si>
  <si>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</si>
  <si>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</si>
  <si>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</si>
  <si>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</si>
  <si>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</si>
  <si>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</si>
  <si>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</si>
  <si>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</si>
  <si>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</si>
  <si>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</si>
  <si>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</si>
  <si>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</si>
  <si>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</si>
  <si>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</si>
  <si>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</si>
  <si>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</si>
  <si>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</si>
  <si>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</si>
  <si>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</si>
  <si>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</si>
  <si>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</si>
  <si>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</si>
  <si>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</si>
  <si>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</si>
  <si>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</si>
  <si>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</si>
  <si>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</si>
  <si>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</si>
  <si>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</si>
  <si>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</si>
  <si>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</si>
  <si>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</si>
  <si>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</si>
  <si>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</si>
  <si>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</si>
  <si>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</si>
  <si>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</si>
  <si>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</si>
  <si>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</si>
  <si>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</si>
  <si>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</si>
  <si>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</si>
  <si>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</si>
  <si>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</si>
  <si>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</si>
  <si>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</si>
  <si>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</si>
  <si>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</si>
  <si>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</si>
  <si>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</si>
  <si>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</si>
  <si>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</si>
  <si>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</si>
  <si>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</si>
  <si>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</si>
  <si>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</si>
  <si>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</si>
  <si>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</si>
  <si>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</si>
  <si>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</si>
  <si>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</si>
  <si>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</si>
  <si>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</si>
  <si>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</si>
  <si>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</si>
  <si>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</si>
  <si>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</si>
  <si>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</si>
  <si>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</si>
  <si>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</si>
  <si>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</si>
  <si>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</si>
  <si>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</si>
  <si>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</si>
  <si>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</si>
  <si>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</si>
  <si>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</si>
  <si>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</si>
  <si>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</si>
  <si>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</si>
  <si>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</si>
  <si>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</si>
  <si>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</si>
  <si>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</si>
  <si>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</si>
  <si>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</si>
  <si>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</si>
  <si>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</si>
  <si>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</si>
  <si>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</si>
  <si>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</si>
  <si>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</si>
  <si>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</si>
  <si>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</si>
  <si>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</si>
  <si>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</si>
  <si>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</si>
  <si>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</si>
  <si>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</si>
  <si>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</si>
  <si>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</si>
  <si>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</si>
  <si>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</si>
  <si>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</si>
  <si>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</si>
  <si>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</si>
  <si>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</si>
  <si>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</si>
  <si>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</si>
  <si>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</si>
  <si>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</si>
  <si>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</si>
  <si>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</si>
  <si>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</si>
  <si>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</si>
  <si>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</si>
  <si>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</si>
  <si>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</si>
  <si>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</si>
  <si>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</si>
  <si>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</si>
  <si>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</si>
  <si>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</si>
  <si>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</si>
  <si>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</si>
  <si>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</si>
  <si>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</si>
  <si>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</si>
  <si>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</si>
  <si>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</si>
  <si>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</si>
  <si>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</si>
  <si>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</si>
  <si>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</si>
  <si>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</si>
  <si>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</si>
  <si>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</si>
  <si>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</si>
  <si>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</si>
  <si>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</si>
  <si>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</si>
  <si>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</si>
  <si>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</si>
  <si>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</si>
  <si>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</si>
  <si>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</si>
  <si>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</si>
  <si>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</si>
  <si>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</si>
  <si>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</si>
  <si>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</si>
  <si>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</si>
  <si>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</si>
  <si>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</si>
  <si>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</si>
  <si>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</si>
  <si>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</si>
  <si>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</si>
  <si>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</si>
  <si>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</si>
  <si>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</si>
  <si>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</si>
  <si>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</si>
  <si>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</si>
  <si>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</si>
  <si>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</si>
  <si>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</si>
  <si>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</si>
  <si>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</si>
  <si>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</si>
  <si>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</si>
  <si>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</si>
  <si>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</si>
  <si>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</si>
  <si>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</si>
  <si>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</si>
  <si>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</si>
  <si>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</si>
  <si>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</si>
  <si>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</si>
  <si>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</si>
  <si>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</si>
  <si>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</si>
  <si>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</si>
  <si>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</si>
  <si>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</si>
  <si>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</si>
  <si>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</si>
  <si>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</si>
  <si>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</si>
  <si>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</si>
  <si>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</si>
  <si>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</si>
  <si>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</si>
  <si>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</si>
  <si>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</si>
  <si>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</si>
  <si>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</si>
  <si>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</si>
  <si>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</si>
  <si>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</si>
  <si>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</si>
  <si>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</si>
  <si>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</si>
  <si>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</si>
  <si>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</si>
  <si>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</si>
  <si>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</si>
  <si>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</si>
  <si>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</si>
  <si>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</si>
  <si>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</si>
  <si>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</si>
  <si>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</si>
  <si>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</si>
  <si>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</si>
  <si>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</si>
  <si>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</si>
  <si>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</si>
  <si>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</si>
  <si>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</si>
  <si>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</si>
  <si>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</si>
  <si>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</si>
  <si>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</si>
  <si>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</si>
  <si>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</si>
  <si>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</si>
  <si>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</si>
  <si>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</si>
  <si>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</si>
  <si>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</si>
  <si>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</si>
  <si>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</si>
  <si>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</si>
  <si>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</si>
  <si>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</si>
  <si>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</si>
  <si>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</si>
  <si>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</si>
  <si>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</si>
  <si>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</si>
  <si>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</si>
  <si>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</si>
  <si>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</si>
  <si>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</si>
  <si>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</si>
  <si>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</si>
  <si>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</si>
  <si>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</si>
  <si>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</si>
  <si>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</si>
  <si>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</si>
  <si>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</si>
  <si>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</si>
  <si>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</si>
  <si>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</si>
  <si>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</si>
  <si>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</si>
  <si>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</si>
  <si>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</si>
  <si>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</si>
  <si>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</si>
  <si>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</si>
  <si>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</si>
  <si>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</si>
  <si>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</si>
  <si>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</si>
  <si>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</si>
  <si>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</si>
  <si>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</si>
  <si>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</si>
  <si>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</si>
  <si>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</si>
  <si>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</si>
  <si>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</si>
  <si>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</si>
  <si>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</si>
  <si>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</si>
  <si>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</si>
  <si>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</si>
  <si>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</si>
  <si>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</si>
  <si>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</si>
  <si>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</si>
  <si>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</si>
  <si>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</si>
  <si>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</si>
  <si>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</si>
  <si>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</si>
  <si>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</si>
  <si>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</si>
  <si>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</si>
  <si>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</si>
  <si>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</si>
  <si>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</si>
  <si>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</si>
  <si>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</si>
  <si>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</si>
  <si>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</si>
  <si>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</si>
  <si>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</si>
  <si>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</si>
  <si>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</si>
  <si>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</si>
  <si>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</si>
  <si>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</si>
  <si>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</si>
  <si>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</si>
  <si>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</si>
  <si>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</si>
  <si>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</si>
  <si>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</si>
  <si>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</si>
  <si>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</si>
  <si>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</si>
  <si>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</si>
  <si>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</si>
  <si>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</si>
  <si>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</si>
  <si>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</si>
  <si>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</si>
  <si>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</si>
  <si>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</si>
  <si>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</si>
  <si>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</si>
  <si>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</si>
  <si>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</si>
  <si>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</si>
  <si>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</si>
  <si>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</si>
  <si>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</si>
  <si>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</si>
  <si>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</si>
  <si>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</si>
  <si>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</si>
  <si>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</si>
  <si>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</si>
  <si>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</si>
  <si>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</si>
  <si>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</si>
  <si>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</si>
  <si>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</si>
  <si>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</si>
  <si>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</si>
  <si>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</si>
  <si>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</si>
  <si>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</si>
  <si>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</si>
  <si>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</si>
  <si>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</si>
  <si>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</si>
  <si>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</si>
  <si>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</si>
  <si>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</si>
  <si>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</si>
  <si>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</si>
  <si>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</si>
  <si>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</si>
  <si>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</si>
  <si>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</si>
  <si>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</si>
  <si>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</si>
  <si>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</si>
  <si>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</si>
  <si>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</si>
  <si>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</si>
  <si>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</si>
  <si>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</si>
  <si>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</si>
  <si>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</si>
  <si>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</si>
  <si>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</si>
  <si>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</si>
  <si>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</si>
  <si>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</si>
  <si>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</si>
  <si>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</si>
  <si>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</si>
  <si>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</si>
  <si>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</si>
  <si>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</si>
  <si>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</si>
  <si>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</si>
  <si>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</si>
  <si>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</si>
  <si>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</si>
  <si>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</si>
  <si>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</si>
  <si>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</si>
  <si>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</si>
  <si>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</si>
  <si>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</si>
  <si>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</si>
  <si>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</si>
  <si>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</si>
  <si>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</si>
  <si>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</si>
  <si>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</si>
  <si>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</si>
  <si>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</si>
  <si>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</si>
  <si>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</si>
  <si>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</si>
  <si>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</si>
  <si>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</si>
  <si>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</si>
  <si>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</si>
  <si>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</si>
  <si>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</si>
  <si>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</si>
  <si>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</si>
  <si>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</si>
  <si>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</si>
  <si>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</si>
  <si>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</si>
  <si>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</si>
  <si>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</si>
  <si>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</si>
  <si>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</si>
  <si>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</si>
  <si>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</si>
  <si>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</si>
  <si>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</si>
  <si>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</si>
  <si>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</si>
  <si>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</si>
  <si>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</si>
  <si>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</si>
  <si>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</si>
  <si>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</si>
  <si>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</si>
  <si>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</si>
  <si>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</si>
  <si>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</si>
  <si>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</si>
  <si>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</si>
  <si>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</si>
  <si>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</si>
  <si>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</si>
  <si>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</si>
  <si>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</si>
  <si>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</si>
  <si>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</si>
  <si>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</si>
  <si>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</si>
  <si>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</si>
  <si>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</si>
  <si>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</si>
  <si>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</si>
  <si>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</si>
  <si>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</si>
  <si>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</si>
  <si>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</si>
  <si>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</si>
  <si>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</si>
  <si>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</si>
  <si>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</si>
  <si>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</si>
  <si>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</si>
  <si>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</si>
  <si>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</si>
  <si>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</si>
  <si>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</si>
  <si>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</si>
  <si>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</si>
  <si>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</si>
  <si>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</si>
  <si>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</si>
  <si>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</si>
  <si>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</si>
  <si>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</si>
  <si>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</si>
  <si>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</si>
  <si>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</si>
  <si>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</si>
  <si>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</si>
  <si>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</si>
  <si>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</si>
  <si>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</si>
  <si>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</si>
  <si>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</si>
  <si>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</si>
  <si>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</si>
  <si>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</si>
  <si>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</si>
  <si>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</si>
  <si>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</si>
  <si>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</si>
  <si>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</si>
  <si>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</si>
  <si>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</si>
  <si>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</si>
  <si>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</si>
  <si>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</si>
  <si>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</si>
  <si>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</si>
  <si>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</si>
  <si>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</si>
  <si>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</si>
  <si>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</si>
  <si>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</si>
  <si>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</si>
  <si>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</si>
  <si>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</si>
  <si>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</si>
  <si>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</si>
  <si>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</si>
  <si>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</si>
  <si>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</si>
  <si>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</si>
  <si>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</si>
  <si>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</si>
  <si>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</si>
  <si>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</si>
  <si>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</si>
  <si>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</si>
  <si>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</si>
  <si>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</si>
  <si>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</si>
  <si>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</si>
  <si>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</si>
  <si>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</si>
  <si>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</si>
  <si>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</si>
  <si>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</si>
  <si>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</si>
  <si>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</si>
  <si>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</si>
  <si>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</si>
  <si>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</si>
  <si>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</si>
  <si>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</si>
  <si>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</si>
  <si>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</si>
  <si>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</si>
  <si>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</si>
  <si>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</si>
  <si>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</si>
  <si>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</si>
  <si>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</si>
  <si>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</si>
  <si>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</si>
  <si>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</si>
  <si>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</si>
  <si>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</si>
  <si>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</si>
  <si>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</si>
  <si>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</si>
  <si>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</si>
  <si>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</si>
  <si>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</si>
  <si>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</si>
  <si>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</si>
  <si>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</si>
  <si>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</si>
  <si>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</si>
  <si>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</si>
  <si>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</si>
  <si>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</si>
  <si>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</si>
  <si>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</si>
  <si>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</si>
  <si>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</si>
  <si>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</si>
  <si>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</si>
  <si>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</si>
  <si>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</si>
  <si>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</si>
  <si>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</si>
  <si>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</si>
  <si>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</si>
  <si>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</si>
  <si>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</si>
  <si>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</si>
  <si>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</si>
  <si>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</si>
  <si>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</si>
  <si>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</si>
  <si>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</si>
  <si>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</si>
  <si>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</si>
  <si>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</si>
  <si>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</si>
  <si>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</si>
  <si>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</si>
  <si>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</si>
  <si>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</si>
  <si>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</si>
  <si>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</si>
  <si>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</si>
  <si>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</si>
  <si>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</si>
  <si>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</si>
  <si>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</si>
  <si>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</si>
  <si>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</si>
  <si>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</si>
  <si>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</si>
  <si>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</si>
  <si>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</si>
  <si>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</si>
  <si>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</si>
  <si>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</si>
  <si>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</si>
  <si>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</si>
  <si>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</si>
  <si>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</si>
  <si>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</si>
  <si>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</si>
  <si>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</si>
  <si>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</si>
  <si>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</si>
  <si>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</si>
  <si>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</si>
  <si>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</si>
  <si>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</si>
  <si>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</si>
  <si>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</si>
  <si>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</si>
  <si>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</si>
  <si>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</si>
  <si>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</si>
  <si>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</si>
  <si>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</si>
  <si>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</si>
  <si>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</si>
  <si>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</si>
  <si>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</si>
  <si>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</si>
  <si>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</si>
  <si>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</si>
  <si>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</si>
  <si>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</si>
  <si>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</si>
  <si>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</si>
  <si>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</si>
  <si>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</si>
  <si>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</si>
  <si>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</si>
  <si>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</si>
  <si>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</si>
  <si>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</si>
  <si>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</si>
  <si>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</si>
  <si>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</si>
  <si>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</si>
  <si>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</si>
  <si>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</si>
  <si>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</si>
  <si>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</si>
  <si>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</si>
  <si>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</si>
  <si>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</si>
  <si>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</si>
  <si>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</si>
  <si>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</si>
  <si>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</si>
  <si>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</si>
  <si>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</si>
  <si>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</si>
  <si>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</si>
  <si>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</si>
  <si>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</si>
  <si>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</si>
  <si>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</si>
  <si>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</si>
  <si>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</si>
  <si>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</si>
  <si>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</si>
  <si>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</si>
  <si>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</si>
  <si>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</si>
  <si>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</si>
  <si>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</si>
  <si>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</si>
  <si>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</si>
  <si>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</si>
  <si>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</si>
  <si>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</si>
  <si>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</si>
  <si>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</si>
  <si>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</si>
  <si>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</si>
  <si>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</si>
  <si>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</si>
  <si>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</si>
  <si>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</si>
  <si>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</si>
  <si>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</si>
  <si>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</si>
  <si>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</si>
  <si>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</si>
  <si>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</si>
  <si>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</si>
  <si>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</si>
  <si>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</si>
  <si>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</si>
  <si>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</si>
  <si>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</si>
  <si>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</si>
  <si>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</si>
  <si>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</si>
  <si>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</si>
  <si>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</si>
  <si>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</si>
  <si>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</si>
  <si>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</si>
  <si>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</si>
  <si>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</si>
  <si>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</si>
  <si>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</si>
  <si>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</si>
  <si>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</si>
  <si>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</si>
  <si>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</si>
  <si>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</si>
  <si>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</si>
  <si>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</si>
  <si>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</si>
  <si>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</si>
  <si>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</si>
  <si>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</si>
  <si>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</si>
  <si>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</si>
  <si>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</si>
  <si>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</si>
  <si>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</si>
  <si>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</si>
  <si>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</si>
  <si>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</si>
  <si>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</si>
  <si>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</si>
  <si>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</si>
  <si>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</si>
  <si>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</si>
  <si>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</si>
  <si>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</si>
  <si>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</si>
  <si>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</si>
  <si>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</si>
  <si>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</si>
  <si>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</si>
  <si>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</si>
  <si>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</si>
  <si>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</si>
  <si>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</si>
  <si>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</si>
  <si>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</si>
  <si>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</si>
  <si>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</si>
  <si>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</si>
  <si>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</si>
  <si>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</si>
  <si>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</si>
  <si>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</si>
  <si>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</si>
  <si>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</si>
  <si>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</si>
  <si>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</si>
  <si>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</si>
  <si>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</si>
  <si>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</si>
  <si>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</si>
  <si>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</si>
  <si>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</si>
  <si>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</si>
  <si>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</si>
  <si>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</si>
  <si>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</si>
  <si>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</si>
  <si>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</si>
  <si>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</si>
  <si>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</si>
  <si>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</si>
  <si>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</si>
  <si>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</si>
  <si>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</si>
  <si>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</si>
  <si>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</si>
  <si>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</si>
  <si>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</si>
  <si>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</si>
  <si>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</si>
  <si>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</si>
  <si>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</si>
  <si>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</si>
  <si>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</si>
  <si>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</si>
  <si>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</si>
  <si>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</si>
  <si>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</si>
  <si>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</si>
  <si>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</si>
  <si>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</si>
  <si>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</si>
  <si>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</si>
  <si>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</si>
  <si>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</si>
  <si>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</si>
  <si>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</si>
  <si>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</si>
  <si>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</si>
  <si>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</si>
  <si>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</si>
  <si>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</si>
  <si>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</si>
  <si>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</si>
  <si>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</si>
  <si>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</si>
  <si>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</si>
  <si>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</si>
  <si>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</si>
  <si>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</si>
  <si>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</si>
  <si>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</si>
  <si>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</si>
  <si>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</si>
  <si>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</si>
  <si>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</si>
  <si>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</si>
  <si>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</si>
  <si>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</si>
  <si>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</si>
  <si>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</si>
  <si>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</si>
  <si>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</si>
  <si>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</si>
  <si>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</si>
  <si>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</si>
  <si>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</si>
  <si>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</si>
  <si>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</si>
  <si>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</si>
  <si>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</si>
  <si>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</si>
  <si>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</si>
  <si>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</si>
  <si>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</si>
  <si>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</si>
  <si>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</si>
  <si>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</si>
  <si>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</si>
  <si>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</si>
  <si>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</si>
  <si>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</si>
  <si>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</si>
  <si>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</si>
  <si>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</si>
  <si>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</si>
  <si>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</si>
  <si>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</si>
  <si>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</si>
  <si>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</si>
  <si>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</si>
  <si>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</si>
  <si>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</si>
  <si>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</si>
  <si>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</si>
  <si>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</si>
  <si>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</si>
  <si>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</si>
  <si>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</si>
  <si>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</si>
  <si>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</si>
  <si>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</si>
  <si>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</si>
  <si>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</si>
  <si>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</si>
  <si>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</si>
  <si>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</si>
  <si>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</si>
  <si>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</si>
  <si>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</si>
  <si>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</si>
  <si>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</si>
  <si>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</si>
  <si>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</si>
  <si>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</si>
  <si>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</si>
  <si>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</si>
  <si>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</si>
  <si>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</si>
  <si>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</si>
  <si>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</si>
  <si>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</si>
  <si>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</si>
  <si>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</si>
  <si>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</si>
  <si>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</si>
  <si>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</si>
  <si>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</si>
  <si>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</si>
  <si>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</si>
  <si>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</si>
  <si>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</si>
  <si>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</si>
  <si>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</si>
  <si>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</si>
  <si>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</si>
  <si>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</si>
  <si>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</si>
  <si>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</si>
  <si>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</si>
  <si>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</si>
  <si>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</si>
  <si>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</si>
  <si>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</si>
  <si>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</si>
  <si>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</si>
  <si>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</si>
  <si>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</si>
  <si>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</si>
  <si>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</si>
  <si>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</si>
  <si>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</si>
  <si>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</si>
  <si>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</si>
  <si>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</si>
  <si>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</si>
  <si>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</si>
  <si>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</si>
  <si>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</si>
  <si>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</si>
  <si>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</si>
  <si>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</si>
  <si>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</si>
  <si>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</si>
  <si>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</si>
  <si>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</si>
  <si>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</si>
  <si>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</si>
  <si>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</si>
  <si>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</si>
  <si>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</si>
  <si>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</si>
  <si>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</si>
  <si>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</si>
  <si>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</si>
  <si>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</si>
  <si>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</si>
  <si>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</si>
  <si>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</si>
  <si>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</si>
  <si>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</si>
  <si>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</si>
  <si>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</si>
  <si>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</si>
  <si>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</si>
  <si>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</si>
  <si>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</si>
  <si>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</si>
  <si>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</si>
  <si>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</si>
  <si>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</si>
  <si>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</si>
  <si>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</si>
  <si>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</si>
  <si>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</si>
  <si>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</si>
  <si>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</si>
  <si>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</si>
  <si>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</si>
  <si>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</si>
  <si>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</si>
  <si>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</si>
  <si>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</si>
  <si>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</si>
  <si>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</si>
  <si>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</si>
  <si>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</si>
  <si>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</si>
  <si>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</si>
  <si>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</si>
  <si>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</si>
  <si>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</si>
  <si>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</si>
  <si>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</si>
  <si>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</si>
  <si>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</si>
  <si>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</si>
  <si>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</si>
  <si>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</si>
  <si>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</si>
  <si>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</si>
  <si>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</si>
  <si>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</si>
  <si>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</si>
  <si>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</si>
  <si>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</si>
  <si>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</si>
  <si>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</si>
  <si>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</si>
  <si>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</si>
  <si>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</si>
  <si>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</si>
  <si>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</si>
  <si>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</si>
  <si>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</si>
  <si>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</si>
  <si>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</si>
  <si>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</si>
  <si>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</si>
  <si>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</si>
  <si>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</si>
  <si>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</si>
  <si>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</si>
  <si>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</si>
  <si>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</si>
  <si>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</si>
  <si>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</si>
  <si>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</si>
  <si>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</si>
  <si>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</si>
  <si>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</si>
  <si>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</si>
  <si>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</si>
  <si>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</si>
  <si>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</si>
  <si>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</si>
  <si>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</si>
  <si>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</si>
  <si>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</si>
  <si>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</si>
  <si>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</si>
  <si>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</si>
  <si>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</si>
  <si>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</si>
  <si>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</si>
  <si>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</si>
  <si>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</si>
  <si>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</si>
  <si>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</si>
  <si>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</si>
  <si>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</si>
  <si>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</si>
  <si>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</si>
  <si>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</si>
  <si>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</si>
  <si>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</si>
  <si>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</si>
  <si>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</si>
  <si>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</si>
  <si>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</si>
  <si>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</si>
  <si>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</si>
  <si>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</si>
  <si>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</si>
  <si>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</si>
  <si>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</si>
  <si>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</si>
  <si>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</si>
  <si>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</si>
  <si>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</si>
  <si>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</si>
  <si>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</si>
  <si>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</si>
  <si>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</si>
  <si>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</si>
  <si>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</si>
  <si>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</si>
  <si>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</si>
  <si>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</si>
  <si>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</si>
  <si>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</si>
  <si>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</si>
  <si>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</si>
  <si>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</si>
  <si>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</si>
  <si>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</si>
  <si>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</si>
  <si>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</si>
  <si>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</si>
  <si>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</si>
  <si>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</si>
  <si>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</si>
  <si>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</si>
  <si>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</si>
  <si>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</si>
  <si>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</si>
  <si>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</si>
  <si>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</si>
  <si>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</si>
  <si>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</si>
  <si>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</si>
  <si>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</si>
  <si>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</si>
  <si>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</si>
  <si>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</si>
  <si>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</si>
  <si>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</si>
  <si>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</si>
  <si>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</si>
  <si>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</si>
  <si>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</si>
  <si>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</si>
  <si>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</si>
  <si>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</si>
  <si>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</si>
  <si>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</si>
  <si>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</si>
  <si>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</si>
  <si>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</si>
  <si>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</si>
  <si>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</si>
  <si>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</si>
  <si>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</si>
  <si>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</si>
  <si>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</si>
  <si>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</si>
  <si>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</si>
  <si>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</si>
  <si>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</si>
  <si>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</si>
  <si>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</si>
  <si>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</si>
  <si>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</si>
  <si>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</si>
  <si>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</si>
  <si>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</si>
  <si>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</si>
  <si>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</si>
  <si>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</si>
  <si>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</si>
  <si>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</si>
  <si>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</si>
  <si>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</si>
  <si>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</si>
  <si>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</si>
  <si>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</si>
  <si>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</si>
  <si>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</si>
  <si>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</si>
  <si>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</si>
  <si>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</si>
  <si>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</si>
  <si>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</si>
  <si>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</si>
  <si>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</si>
  <si>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</si>
  <si>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</si>
  <si>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</si>
  <si>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</si>
  <si>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</si>
  <si>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</si>
  <si>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</si>
  <si>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</si>
  <si>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</si>
  <si>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</si>
  <si>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</si>
  <si>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</si>
  <si>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</si>
  <si>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</si>
  <si>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</si>
  <si>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</si>
  <si>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</si>
  <si>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</si>
  <si>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</si>
  <si>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</si>
  <si>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</si>
  <si>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</si>
  <si>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</si>
  <si>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</si>
  <si>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</si>
  <si>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</si>
  <si>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</si>
  <si>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</si>
  <si>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</si>
  <si>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</si>
  <si>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</si>
  <si>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</si>
  <si>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</si>
  <si>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</si>
  <si>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</si>
  <si>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</si>
  <si>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</si>
  <si>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</si>
  <si>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</si>
  <si>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</si>
  <si>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</si>
  <si>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</si>
  <si>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</si>
  <si>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</si>
  <si>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</si>
  <si>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</si>
  <si>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</si>
  <si>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</si>
  <si>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</si>
  <si>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</si>
  <si>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</si>
  <si>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</si>
  <si>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</si>
  <si>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</si>
  <si>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</si>
  <si>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</si>
  <si>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</si>
  <si>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</si>
  <si>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</si>
  <si>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</si>
  <si>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</si>
  <si>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</si>
  <si>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</si>
  <si>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</si>
  <si>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</si>
  <si>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</si>
  <si>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</si>
  <si>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</si>
  <si>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</si>
  <si>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</si>
  <si>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</si>
  <si>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</si>
  <si>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</si>
  <si>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</si>
  <si>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</si>
  <si>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</si>
  <si>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</si>
  <si>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</si>
  <si>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</si>
  <si>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</si>
  <si>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</si>
  <si>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</si>
  <si>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</si>
  <si>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</si>
  <si>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</si>
  <si>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</si>
  <si>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</si>
  <si>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</si>
  <si>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</si>
  <si>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</si>
  <si>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</si>
  <si>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</si>
  <si>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</si>
  <si>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</si>
  <si>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</si>
  <si>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</si>
  <si>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</si>
  <si>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</si>
  <si>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</si>
  <si>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</si>
  <si>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</si>
  <si>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</si>
  <si>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</si>
  <si>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</si>
  <si>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</si>
  <si>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</si>
  <si>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</si>
  <si>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</si>
  <si>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</si>
  <si>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</si>
  <si>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</si>
  <si>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</si>
  <si>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</si>
  <si>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</si>
  <si>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</si>
  <si>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</si>
  <si>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</si>
  <si>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</si>
  <si>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</si>
  <si>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</si>
  <si>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</si>
  <si>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</si>
  <si>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</si>
  <si>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</si>
  <si>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</si>
  <si>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</si>
  <si>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</si>
  <si>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</si>
  <si>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</si>
  <si>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</si>
  <si>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</si>
  <si>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</si>
  <si>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</si>
  <si>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</si>
  <si>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</si>
  <si>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</si>
  <si>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</si>
  <si>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</si>
  <si>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</si>
  <si>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</si>
  <si>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</si>
  <si>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</si>
  <si>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</si>
  <si>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</si>
  <si>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</si>
  <si>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</si>
  <si>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</si>
  <si>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</si>
  <si>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</si>
  <si>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</si>
  <si>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</si>
  <si>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</si>
  <si>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</si>
  <si>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</si>
  <si>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</si>
  <si>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</si>
  <si>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</si>
  <si>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</si>
  <si>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</si>
  <si>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</si>
  <si>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</si>
  <si>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</si>
  <si>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</si>
  <si>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</si>
  <si>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</si>
  <si>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</si>
  <si>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</si>
  <si>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</si>
  <si>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</si>
  <si>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</si>
  <si>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</si>
  <si>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</si>
  <si>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</si>
  <si>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</si>
  <si>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</si>
  <si>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</si>
  <si>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</si>
  <si>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</si>
  <si>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</si>
  <si>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</si>
  <si>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</si>
  <si>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</si>
  <si>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</si>
  <si>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</si>
  <si>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</si>
  <si>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</si>
  <si>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</si>
  <si>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</si>
  <si>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</si>
  <si>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</si>
  <si>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</si>
  <si>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</si>
  <si>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</si>
  <si>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</si>
  <si>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</si>
  <si>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</si>
  <si>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</si>
  <si>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</si>
  <si>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</si>
  <si>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</si>
  <si>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</si>
  <si>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</si>
  <si>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</si>
  <si>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</si>
  <si>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</si>
  <si>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</si>
  <si>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</si>
  <si>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</si>
  <si>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</si>
  <si>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</si>
  <si>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</si>
  <si>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</si>
  <si>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</si>
  <si>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</si>
  <si>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</si>
  <si>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</si>
  <si>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</si>
  <si>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</si>
  <si>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</si>
  <si>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</si>
  <si>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</si>
  <si>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</si>
  <si>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</si>
  <si>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</si>
  <si>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</si>
  <si>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</si>
  <si>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</si>
  <si>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</si>
  <si>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</si>
  <si>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</si>
  <si>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</si>
  <si>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</si>
  <si>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</si>
  <si>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</si>
  <si>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</si>
  <si>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</si>
  <si>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</si>
  <si>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</si>
  <si>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</si>
  <si>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</si>
  <si>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</si>
  <si>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</si>
  <si>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</si>
  <si>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</si>
  <si>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</si>
  <si>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</si>
  <si>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</si>
  <si>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</si>
  <si>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</si>
  <si>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</si>
  <si>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</si>
  <si>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</si>
  <si>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</si>
  <si>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</si>
  <si>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</si>
  <si>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</si>
  <si>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</si>
  <si>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</si>
  <si>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</si>
  <si>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</si>
  <si>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</si>
  <si>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</si>
  <si>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</si>
  <si>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</si>
  <si>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</si>
  <si>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</si>
  <si>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</si>
  <si>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</si>
  <si>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</si>
  <si>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</si>
  <si>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</si>
  <si>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</si>
  <si>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</si>
  <si>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</si>
  <si>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</si>
  <si>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</si>
  <si>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</si>
  <si>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</si>
  <si>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</si>
  <si>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</si>
  <si>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</si>
  <si>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</si>
  <si>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</si>
  <si>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</si>
  <si>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</si>
  <si>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</si>
  <si>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</si>
  <si>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</si>
  <si>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</si>
  <si>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</si>
  <si>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</si>
  <si>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</si>
  <si>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</si>
  <si>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</si>
  <si>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</si>
  <si>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</si>
  <si>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</si>
  <si>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</si>
  <si>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</si>
  <si>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</si>
  <si>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</si>
  <si>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</si>
  <si>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</si>
  <si>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</si>
  <si>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</si>
  <si>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</si>
  <si>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</si>
  <si>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</si>
  <si>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</si>
  <si>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</si>
  <si>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</si>
  <si>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</si>
  <si>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</si>
  <si>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</si>
  <si>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</si>
  <si>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</si>
  <si>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</si>
  <si>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</si>
  <si>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</si>
  <si>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</si>
  <si>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</si>
  <si>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</si>
  <si>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</si>
  <si>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</si>
  <si>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</si>
  <si>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</si>
  <si>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</si>
  <si>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</si>
  <si>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</si>
  <si>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</si>
  <si>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</si>
  <si>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</si>
  <si>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</si>
  <si>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</si>
  <si>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</si>
  <si>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</si>
  <si>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</si>
  <si>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</si>
  <si>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</si>
  <si>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</si>
  <si>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</si>
  <si>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</si>
  <si>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</si>
  <si>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</si>
  <si>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</si>
  <si>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</si>
  <si>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</si>
  <si>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</si>
  <si>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</si>
  <si>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</si>
  <si>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</si>
  <si>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</si>
  <si>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</si>
  <si>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</si>
  <si>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</si>
  <si>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</si>
  <si>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</si>
  <si>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</si>
  <si>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</si>
  <si>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</si>
  <si>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</si>
  <si>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</si>
  <si>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</si>
  <si>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</si>
  <si>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</si>
  <si>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</si>
  <si>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</si>
  <si>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</si>
  <si>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</si>
  <si>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</si>
  <si>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</si>
  <si>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</si>
  <si>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</si>
  <si>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</si>
  <si>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</si>
  <si>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</si>
  <si>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</si>
  <si>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</si>
  <si>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</si>
  <si>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</si>
  <si>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</si>
  <si>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</si>
  <si>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</si>
  <si>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</si>
  <si>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</si>
  <si>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</si>
  <si>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</si>
  <si>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</si>
  <si>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</si>
  <si>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</si>
  <si>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</si>
  <si>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</si>
  <si>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</si>
  <si>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</si>
  <si>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</si>
  <si>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</si>
  <si>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</si>
  <si>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</si>
  <si>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</si>
  <si>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</si>
  <si>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</si>
  <si>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</si>
  <si>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</si>
  <si>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</si>
  <si>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</si>
  <si>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</si>
  <si>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</si>
  <si>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</si>
  <si>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</si>
  <si>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</si>
  <si>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</si>
  <si>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</si>
  <si>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</si>
  <si>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</si>
  <si>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</si>
  <si>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</si>
  <si>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</si>
  <si>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</si>
  <si>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</si>
  <si>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</si>
  <si>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</si>
  <si>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</si>
  <si>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</si>
  <si>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</si>
  <si>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</si>
  <si>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</si>
  <si>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</si>
  <si>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</si>
  <si>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</si>
  <si>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</si>
  <si>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</si>
  <si>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</si>
  <si>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</si>
  <si>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</si>
  <si>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</si>
  <si>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</si>
  <si>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</si>
  <si>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</si>
  <si>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</si>
  <si>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</si>
  <si>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</si>
  <si>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</si>
  <si>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</si>
  <si>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</si>
  <si>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</si>
  <si>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</si>
  <si>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</si>
  <si>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</si>
  <si>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</si>
  <si>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</si>
  <si>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</si>
  <si>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</si>
  <si>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</si>
  <si>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</si>
  <si>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</si>
  <si>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</si>
  <si>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</si>
  <si>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</si>
  <si>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</si>
  <si>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</si>
  <si>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</si>
  <si>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</si>
  <si>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</si>
  <si>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</si>
  <si>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</si>
  <si>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</si>
  <si>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</si>
  <si>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</si>
  <si>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</si>
  <si>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</si>
  <si>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</si>
  <si>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</si>
  <si>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</si>
  <si>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</si>
  <si>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</si>
  <si>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</si>
  <si>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</si>
  <si>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</si>
  <si>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</si>
  <si>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</si>
  <si>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</si>
  <si>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</si>
  <si>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</si>
  <si>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</si>
  <si>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</si>
  <si>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</si>
  <si>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</si>
  <si>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</si>
  <si>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</si>
  <si>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</si>
  <si>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</si>
  <si>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</si>
  <si>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</si>
  <si>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</si>
  <si>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</si>
  <si>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</si>
  <si>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</si>
  <si>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</si>
  <si>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</si>
  <si>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</si>
  <si>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</si>
  <si>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</si>
  <si>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</si>
  <si>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</si>
  <si>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</si>
  <si>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</si>
  <si>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</si>
  <si>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</si>
  <si>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</si>
  <si>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</si>
  <si>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</si>
  <si>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</si>
  <si>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</si>
  <si>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</si>
  <si>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</si>
  <si>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</si>
  <si>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</si>
  <si>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</si>
  <si>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</si>
  <si>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</si>
  <si>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</si>
  <si>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</si>
  <si>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</si>
  <si>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</si>
  <si>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</si>
  <si>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</si>
  <si>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</si>
  <si>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</si>
  <si>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</si>
  <si>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</si>
  <si>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</si>
  <si>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</si>
  <si>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</si>
  <si>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</si>
  <si>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</si>
  <si>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</si>
  <si>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</si>
  <si>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</si>
  <si>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</si>
  <si>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</si>
  <si>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</si>
  <si>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</si>
  <si>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</si>
  <si>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</si>
  <si>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</si>
  <si>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</si>
  <si>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</si>
  <si>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</si>
  <si>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</si>
  <si>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</si>
  <si>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</si>
  <si>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</si>
  <si>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</si>
  <si>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</si>
  <si>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</si>
  <si>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</si>
  <si>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</si>
  <si>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</si>
  <si>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</si>
  <si>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</si>
  <si>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</si>
  <si>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</si>
  <si>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</si>
  <si>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</si>
  <si>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</si>
  <si>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</si>
  <si>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</si>
  <si>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</si>
  <si>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</si>
  <si>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</si>
  <si>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</si>
  <si>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</si>
  <si>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</si>
  <si>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</si>
  <si>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</si>
  <si>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</si>
  <si>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</si>
  <si>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</si>
  <si>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</si>
  <si>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</si>
  <si>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</si>
  <si>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</si>
  <si>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</si>
  <si>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</si>
  <si>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</si>
  <si>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</si>
  <si>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</si>
  <si>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</si>
  <si>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</si>
  <si>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</si>
  <si>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</si>
  <si>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</si>
  <si>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</si>
  <si>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</si>
  <si>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</si>
  <si>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</si>
  <si>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</si>
  <si>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</si>
  <si>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</si>
  <si>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</si>
  <si>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</si>
  <si>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</si>
  <si>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</si>
  <si>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</si>
  <si>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</si>
  <si>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</si>
  <si>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</si>
  <si>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</si>
  <si>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</si>
  <si>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</si>
  <si>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</si>
  <si>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</si>
  <si>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</si>
  <si>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</si>
  <si>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</si>
  <si>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</si>
  <si>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</si>
  <si>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</si>
  <si>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</si>
  <si>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</si>
  <si>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</si>
  <si>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</si>
  <si>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</si>
  <si>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</si>
  <si>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</si>
  <si>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</si>
  <si>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</si>
  <si>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</si>
  <si>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</si>
  <si>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</si>
  <si>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</si>
  <si>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</si>
  <si>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</si>
  <si>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</si>
  <si>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</si>
  <si>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</si>
  <si>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</si>
  <si>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</si>
  <si>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</si>
  <si>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</si>
  <si>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</si>
  <si>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</si>
  <si>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</si>
  <si>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</si>
  <si>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</si>
  <si>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</si>
  <si>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</si>
  <si>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</si>
  <si>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</si>
  <si>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</si>
  <si>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</si>
  <si>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</si>
  <si>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</si>
  <si>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</si>
  <si>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</si>
  <si>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</si>
  <si>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</si>
  <si>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</si>
  <si>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</si>
  <si>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</si>
  <si>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</si>
  <si>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</si>
  <si>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</si>
  <si>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</si>
  <si>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</si>
  <si>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</si>
  <si>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</si>
  <si>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</si>
  <si>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</si>
  <si>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</si>
  <si>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</si>
  <si>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</si>
  <si>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</si>
  <si>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</si>
  <si>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</si>
  <si>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</si>
  <si>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</si>
  <si>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</si>
  <si>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</si>
  <si>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</si>
  <si>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</si>
  <si>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</si>
  <si>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</si>
  <si>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</si>
  <si>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</si>
  <si>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</si>
  <si>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</si>
  <si>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</si>
  <si>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</si>
  <si>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</si>
  <si>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</si>
  <si>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</si>
  <si>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</si>
  <si>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</si>
  <si>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</si>
  <si>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</si>
  <si>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</si>
  <si>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</si>
  <si>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</si>
  <si>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</si>
  <si>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</si>
  <si>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</si>
  <si>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</si>
  <si>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</si>
  <si>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</si>
  <si>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</si>
  <si>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</si>
  <si>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</si>
  <si>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</si>
  <si>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</si>
  <si>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</si>
  <si>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</si>
  <si>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</si>
  <si>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</si>
  <si>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</si>
  <si>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</si>
  <si>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</si>
  <si>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</si>
  <si>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</si>
  <si>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</si>
  <si>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</si>
  <si>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</si>
  <si>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</si>
  <si>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</si>
  <si>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</si>
  <si>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</si>
  <si>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</si>
  <si>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</si>
  <si>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</si>
  <si>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</si>
  <si>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</si>
  <si>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</si>
  <si>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</si>
  <si>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</si>
  <si>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</si>
  <si>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</si>
  <si>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</si>
  <si>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</si>
  <si>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</si>
  <si>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</si>
  <si>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</si>
  <si>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</si>
  <si>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</si>
  <si>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</si>
  <si>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</si>
  <si>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</si>
  <si>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</si>
  <si>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</si>
  <si>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</si>
  <si>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</si>
  <si>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</si>
  <si>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</si>
  <si>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</si>
  <si>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</si>
  <si>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</si>
  <si>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</si>
  <si>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</si>
  <si>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</si>
  <si>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</si>
  <si>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</si>
  <si>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</si>
  <si>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</si>
  <si>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</si>
  <si>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</si>
  <si>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</si>
  <si>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</si>
  <si>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</si>
  <si>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</si>
  <si>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</si>
  <si>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</si>
  <si>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</si>
  <si>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</si>
  <si>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</si>
  <si>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</si>
  <si>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</si>
  <si>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</si>
  <si>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</si>
  <si>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</si>
  <si>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</si>
  <si>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</si>
  <si>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</si>
  <si>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</si>
  <si>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</si>
  <si>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</si>
  <si>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</si>
  <si>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</si>
  <si>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</si>
  <si>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</si>
  <si>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</si>
  <si>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</si>
  <si>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</si>
  <si>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</si>
  <si>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</si>
  <si>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</si>
  <si>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</si>
  <si>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</si>
  <si>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</si>
  <si>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</si>
  <si>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</si>
  <si>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</si>
  <si>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</si>
  <si>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</si>
  <si>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</si>
  <si>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</si>
  <si>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</si>
  <si>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</si>
  <si>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</si>
  <si>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</si>
  <si>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</si>
  <si>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</si>
  <si>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</si>
  <si>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</si>
  <si>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</si>
  <si>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</si>
  <si>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</si>
  <si>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</si>
  <si>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</si>
  <si>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</si>
  <si>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</si>
  <si>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</si>
  <si>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</si>
  <si>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</si>
  <si>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</si>
  <si>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</si>
  <si>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</si>
  <si>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</si>
  <si>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</si>
  <si>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</si>
  <si>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</si>
  <si>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</si>
  <si>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</si>
  <si>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</si>
  <si>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</si>
  <si>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</si>
  <si>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</si>
  <si>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</si>
  <si>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</si>
  <si>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</si>
  <si>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</si>
  <si>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</si>
  <si>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</si>
  <si>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</si>
  <si>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</si>
  <si>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</si>
  <si>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</si>
  <si>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</si>
  <si>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</si>
  <si>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</si>
  <si>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</si>
  <si>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</si>
  <si>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</si>
  <si>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</si>
  <si>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</si>
  <si>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</si>
  <si>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</si>
  <si>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</si>
  <si>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</si>
  <si>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</si>
  <si>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</si>
  <si>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</si>
  <si>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</si>
  <si>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</si>
  <si>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</si>
  <si>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</si>
  <si>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</si>
  <si>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</si>
  <si>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</si>
  <si>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</si>
  <si>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</si>
  <si>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</si>
  <si>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</si>
  <si>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</si>
  <si>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</si>
  <si>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</si>
  <si>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</si>
  <si>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</si>
  <si>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</si>
  <si>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</si>
  <si>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</si>
  <si>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</si>
  <si>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</si>
  <si>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</si>
  <si>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</si>
  <si>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</si>
  <si>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</si>
  <si>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</si>
  <si>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</si>
  <si>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</si>
  <si>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</si>
  <si>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</si>
  <si>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</si>
  <si>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</si>
  <si>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</si>
  <si>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</si>
  <si>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</si>
  <si>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</si>
  <si>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</si>
  <si>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</si>
  <si>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</si>
  <si>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</si>
  <si>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</si>
  <si>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</si>
  <si>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</si>
  <si>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</si>
  <si>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</si>
  <si>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</si>
  <si>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</si>
  <si>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</si>
  <si>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</si>
  <si>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</si>
  <si>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</si>
  <si>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</si>
  <si>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</si>
  <si>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</si>
  <si>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</si>
  <si>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</si>
  <si>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</si>
  <si>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</si>
  <si>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</si>
  <si>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</si>
  <si>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</si>
  <si>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</si>
  <si>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</si>
  <si>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</si>
  <si>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</si>
  <si>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</si>
  <si>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</si>
  <si>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</si>
  <si>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</si>
  <si>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</si>
  <si>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</si>
  <si>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</si>
  <si>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</si>
  <si>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</si>
  <si>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</si>
  <si>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</si>
  <si>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</si>
  <si>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</si>
  <si>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</si>
  <si>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</si>
  <si>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</si>
  <si>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</si>
  <si>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</si>
  <si>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</si>
  <si>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</si>
  <si>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</si>
  <si>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</si>
  <si>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</si>
  <si>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</si>
  <si>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</si>
  <si>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</si>
  <si>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</si>
  <si>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</si>
  <si>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</si>
  <si>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</si>
  <si>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</si>
  <si>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</si>
  <si>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</si>
  <si>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</si>
  <si>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</si>
  <si>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</si>
  <si>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</si>
  <si>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</si>
  <si>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</si>
  <si>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</si>
  <si>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</si>
  <si>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</si>
  <si>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</si>
  <si>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</si>
  <si>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</si>
  <si>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</si>
  <si>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</si>
  <si>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</si>
  <si>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</si>
  <si>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</si>
  <si>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</si>
  <si>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</si>
  <si>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</si>
  <si>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</si>
  <si>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</si>
  <si>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</si>
  <si>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</si>
  <si>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</si>
  <si>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</si>
  <si>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</si>
  <si>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</si>
  <si>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</si>
  <si>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</si>
  <si>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</si>
  <si>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</si>
  <si>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</si>
  <si>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</si>
  <si>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</si>
  <si>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</si>
  <si>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</si>
  <si>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</si>
  <si>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</si>
  <si>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</si>
  <si>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</si>
  <si>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</si>
  <si>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</si>
  <si>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</si>
  <si>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</si>
  <si>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</si>
  <si>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</si>
  <si>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</si>
  <si>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</si>
  <si>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</si>
  <si>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</si>
  <si>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</si>
  <si>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</si>
  <si>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</si>
  <si>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</si>
  <si>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</si>
  <si>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</si>
  <si>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</si>
  <si>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</si>
  <si>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</si>
  <si>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</si>
  <si>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</si>
  <si>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</si>
  <si>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</si>
  <si>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</si>
  <si>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</si>
  <si>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</si>
  <si>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</si>
  <si>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</si>
  <si>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</si>
  <si>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</si>
  <si>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</si>
  <si>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</si>
  <si>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</si>
  <si>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</si>
  <si>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</si>
  <si>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</si>
  <si>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</si>
  <si>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</si>
  <si>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</si>
  <si>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</si>
  <si>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</si>
  <si>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</si>
  <si>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</si>
  <si>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</si>
  <si>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</si>
  <si>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</si>
  <si>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</si>
  <si>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</si>
  <si>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</si>
  <si>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</si>
  <si>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</si>
  <si>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</si>
  <si>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</si>
  <si>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</si>
  <si>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</si>
  <si>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</si>
  <si>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</si>
  <si>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</si>
  <si>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</si>
  <si>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</si>
  <si>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</si>
  <si>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</si>
  <si>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</si>
  <si>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</si>
  <si>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</si>
  <si>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</si>
  <si>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</si>
  <si>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</si>
  <si>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</si>
  <si>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</si>
  <si>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</si>
  <si>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</si>
  <si>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</si>
  <si>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</si>
  <si>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</si>
  <si>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</si>
  <si>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</si>
  <si>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</si>
  <si>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</si>
  <si>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</si>
  <si>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</si>
  <si>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</si>
  <si>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</si>
  <si>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</si>
  <si>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</si>
  <si>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</si>
  <si>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</si>
  <si>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</si>
  <si>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</si>
  <si>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</si>
  <si>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</si>
  <si>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</si>
  <si>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</si>
  <si>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</si>
  <si>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</si>
  <si>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</si>
  <si>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</si>
  <si>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</si>
  <si>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</si>
  <si>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</si>
  <si>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</si>
  <si>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</si>
  <si>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</si>
  <si>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</si>
  <si>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</si>
  <si>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</si>
  <si>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</si>
  <si>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</si>
  <si>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</si>
  <si>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</si>
  <si>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</si>
  <si>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</si>
  <si>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</si>
  <si>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</si>
  <si>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</si>
  <si>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</si>
  <si>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</si>
  <si>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</si>
  <si>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</si>
  <si>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</si>
  <si>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</si>
  <si>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</si>
  <si>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</si>
  <si>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</si>
  <si>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</si>
  <si>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</si>
  <si>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</si>
  <si>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</si>
  <si>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</si>
  <si>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</si>
  <si>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</si>
  <si>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</si>
  <si>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</si>
  <si>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</si>
  <si>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</si>
  <si>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</si>
  <si>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</si>
  <si>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</si>
  <si>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</si>
  <si>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</si>
  <si>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</si>
  <si>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</si>
  <si>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</si>
  <si>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</si>
  <si>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</si>
  <si>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</si>
  <si>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</si>
  <si>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</si>
  <si>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</si>
  <si>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</si>
  <si>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</si>
  <si>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</si>
  <si>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</si>
  <si>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</si>
  <si>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</si>
  <si>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</si>
  <si>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</si>
  <si>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</si>
  <si>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</si>
  <si>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</si>
  <si>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</si>
  <si>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</si>
  <si>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</si>
  <si>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</si>
  <si>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</si>
  <si>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</si>
  <si>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</si>
  <si>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</si>
  <si>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</si>
  <si>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</si>
  <si>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</si>
  <si>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</si>
  <si>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</si>
  <si>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</si>
  <si>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</si>
  <si>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</si>
  <si>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</si>
  <si>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</si>
  <si>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</si>
  <si>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</si>
  <si>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</si>
  <si>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</si>
  <si>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</si>
  <si>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</si>
  <si>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</si>
  <si>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</si>
  <si>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</si>
  <si>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</si>
  <si>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</si>
  <si>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</si>
  <si>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</si>
  <si>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</si>
  <si>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</si>
  <si>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</si>
  <si>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</si>
  <si>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</si>
  <si>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</si>
  <si>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</si>
  <si>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</si>
  <si>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</si>
  <si>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</si>
  <si>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</si>
  <si>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</si>
  <si>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</si>
  <si>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</si>
  <si>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</si>
  <si>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</si>
  <si>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</si>
  <si>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</si>
  <si>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</si>
  <si>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</si>
  <si>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</si>
  <si>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</si>
  <si>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</si>
  <si>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</si>
  <si>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</si>
  <si>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</si>
  <si>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</si>
  <si>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</si>
  <si>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</si>
  <si>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</si>
  <si>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</si>
  <si>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</si>
  <si>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</si>
  <si>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</si>
  <si>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</si>
  <si>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</si>
  <si>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</si>
  <si>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</si>
  <si>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</si>
  <si>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</si>
  <si>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</si>
  <si>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</si>
  <si>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</si>
  <si>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</si>
  <si>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</si>
  <si>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</si>
  <si>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</si>
  <si>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</si>
  <si>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</si>
  <si>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</si>
  <si>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</si>
  <si>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</si>
  <si>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</si>
  <si>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</si>
  <si>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</si>
  <si>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</si>
  <si>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</si>
  <si>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</si>
  <si>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</si>
  <si>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</si>
  <si>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</si>
  <si>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</si>
  <si>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</si>
  <si>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</si>
  <si>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</si>
  <si>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</si>
  <si>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</si>
  <si>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</si>
  <si>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</si>
  <si>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</si>
  <si>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</si>
  <si>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</si>
  <si>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</si>
  <si>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</si>
  <si>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</si>
  <si>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</si>
  <si>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</si>
  <si>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</si>
  <si>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</si>
  <si>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</si>
  <si>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</si>
  <si>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</si>
  <si>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</si>
  <si>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</si>
  <si>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</si>
  <si>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</si>
  <si>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</si>
  <si>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</si>
  <si>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</si>
  <si>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</si>
  <si>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</si>
  <si>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</si>
  <si>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</si>
  <si>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</si>
  <si>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</si>
  <si>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</si>
  <si>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</si>
  <si>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</si>
  <si>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</si>
  <si>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</si>
  <si>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</si>
  <si>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</si>
  <si>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</si>
  <si>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</si>
  <si>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</si>
  <si>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</si>
  <si>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</si>
  <si>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</si>
  <si>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</si>
  <si>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</si>
  <si>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</si>
  <si>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</si>
  <si>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</si>
  <si>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</si>
  <si>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</si>
  <si>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</si>
  <si>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</si>
  <si>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</si>
  <si>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</si>
  <si>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</si>
  <si>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</si>
  <si>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</si>
  <si>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</si>
  <si>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</si>
  <si>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</si>
  <si>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</si>
  <si>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</si>
  <si>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</si>
  <si>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</si>
  <si>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</si>
  <si>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</si>
  <si>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</si>
  <si>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</si>
  <si>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</si>
  <si>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</si>
  <si>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</si>
  <si>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</si>
  <si>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</si>
  <si>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</si>
  <si>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</si>
  <si>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</si>
  <si>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</si>
  <si>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</si>
  <si>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</si>
  <si>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</si>
  <si>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</si>
  <si>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</si>
  <si>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</si>
  <si>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</si>
  <si>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</si>
  <si>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</si>
  <si>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</si>
  <si>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</si>
  <si>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</si>
  <si>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</si>
  <si>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</si>
  <si>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</si>
  <si>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</si>
  <si>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</si>
  <si>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</si>
  <si>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</si>
  <si>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</si>
  <si>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</si>
  <si>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</si>
  <si>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</si>
  <si>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</si>
  <si>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</si>
  <si>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</si>
  <si>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</si>
  <si>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</si>
  <si>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</si>
  <si>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</si>
  <si>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</si>
  <si>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</si>
  <si>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</si>
  <si>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</si>
  <si>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</si>
  <si>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</si>
  <si>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</si>
  <si>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</si>
  <si>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</si>
  <si>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</si>
  <si>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</si>
  <si>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</si>
  <si>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</si>
  <si>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</si>
  <si>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</si>
  <si>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</si>
  <si>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</si>
  <si>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</si>
  <si>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</si>
  <si>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</si>
  <si>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</si>
  <si>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</si>
  <si>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</si>
  <si>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</si>
  <si>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</si>
  <si>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</si>
  <si>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</si>
  <si>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</si>
  <si>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</si>
  <si>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</si>
  <si>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</si>
  <si>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</si>
  <si>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</si>
  <si>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</si>
  <si>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</si>
  <si>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</si>
  <si>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</si>
  <si>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</si>
  <si>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</si>
  <si>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</si>
  <si>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</si>
  <si>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</si>
  <si>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</si>
  <si>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</si>
  <si>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</si>
  <si>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</si>
  <si>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</si>
  <si>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</si>
  <si>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</si>
  <si>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</si>
  <si>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</si>
  <si>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</si>
  <si>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</si>
  <si>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</si>
  <si>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</si>
  <si>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</si>
  <si>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</si>
  <si>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</si>
  <si>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</si>
  <si>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</si>
  <si>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</si>
  <si>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</si>
  <si>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</si>
  <si>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</si>
  <si>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</si>
  <si>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</si>
  <si>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</si>
  <si>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</si>
  <si>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</si>
  <si>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</si>
  <si>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</si>
  <si>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</si>
  <si>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</si>
  <si>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</si>
  <si>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</si>
  <si>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</si>
  <si>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</si>
  <si>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</si>
  <si>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</si>
  <si>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</si>
  <si>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</si>
  <si>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</si>
  <si>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</si>
  <si>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</si>
  <si>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</si>
  <si>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</si>
  <si>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</si>
  <si>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</si>
  <si>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</si>
  <si>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</si>
  <si>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</si>
  <si>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</si>
  <si>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</si>
  <si>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</si>
  <si>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</si>
  <si>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</si>
  <si>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</si>
  <si>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</si>
  <si>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</si>
  <si>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</si>
  <si>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</si>
  <si>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</si>
  <si>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</si>
  <si>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</si>
  <si>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</si>
  <si>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</si>
  <si>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</si>
  <si>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</si>
  <si>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</si>
  <si>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</si>
  <si>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</si>
  <si>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</si>
  <si>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</si>
  <si>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</si>
  <si>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</si>
  <si>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</si>
  <si>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</si>
  <si>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</si>
  <si>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</si>
  <si>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</si>
  <si>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</si>
  <si>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</si>
  <si>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</si>
  <si>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</si>
  <si>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</si>
  <si>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</si>
  <si>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</si>
  <si>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</si>
  <si>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</si>
  <si>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</si>
  <si>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</si>
  <si>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</si>
  <si>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</si>
  <si>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</si>
  <si>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</si>
  <si>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</si>
  <si>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</si>
  <si>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</si>
  <si>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</si>
  <si>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</si>
  <si>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</si>
  <si>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</si>
  <si>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</si>
  <si>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</si>
  <si>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</si>
  <si>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</si>
  <si>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</si>
  <si>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</si>
  <si>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</si>
  <si>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</si>
  <si>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</si>
  <si>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</si>
  <si>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</si>
  <si>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</si>
  <si>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</si>
  <si>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</si>
  <si>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</si>
  <si>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</si>
  <si>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</si>
  <si>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</si>
  <si>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</si>
  <si>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</si>
  <si>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</si>
  <si>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</si>
  <si>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</si>
  <si>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</si>
  <si>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</si>
  <si>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</si>
  <si>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</si>
  <si>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</si>
  <si>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</si>
  <si>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</si>
  <si>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</si>
  <si>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</si>
  <si>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</si>
  <si>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</si>
  <si>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</si>
  <si>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</si>
  <si>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</si>
  <si>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</si>
  <si>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</si>
  <si>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</si>
  <si>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</si>
  <si>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</si>
  <si>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</si>
  <si>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</si>
  <si>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</si>
  <si>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</si>
  <si>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</si>
  <si>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</si>
  <si>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</si>
  <si>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</si>
  <si>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</si>
  <si>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</si>
  <si>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</si>
  <si>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</si>
  <si>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</si>
  <si>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</si>
  <si>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</si>
  <si>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</si>
  <si>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</si>
  <si>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</si>
  <si>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</si>
  <si>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</si>
  <si>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</si>
  <si>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</si>
  <si>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</si>
  <si>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</si>
  <si>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</si>
  <si>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</si>
  <si>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</si>
  <si>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</si>
  <si>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</si>
  <si>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</si>
  <si>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</si>
  <si>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</si>
  <si>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</si>
  <si>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</si>
  <si>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</si>
  <si>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</si>
  <si>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</si>
  <si>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</si>
  <si>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</si>
  <si>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</si>
  <si>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</si>
  <si>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</si>
  <si>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</si>
  <si>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</si>
  <si>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</si>
  <si>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</si>
  <si>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</si>
  <si>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</si>
  <si>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</si>
  <si>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</si>
  <si>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</si>
  <si>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</si>
  <si>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</si>
  <si>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</si>
  <si>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</si>
  <si>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</si>
  <si>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</si>
  <si>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</si>
  <si>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</si>
  <si>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</si>
  <si>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</si>
  <si>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</si>
  <si>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</si>
  <si>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</si>
  <si>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</si>
  <si>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</si>
  <si>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</si>
  <si>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</si>
  <si>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</si>
  <si>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</si>
  <si>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</si>
  <si>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</si>
  <si>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</si>
  <si>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</si>
  <si>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</si>
  <si>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</si>
  <si>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</si>
  <si>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</si>
  <si>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</si>
  <si>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</si>
  <si>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</si>
  <si>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</si>
  <si>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</si>
  <si>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</si>
  <si>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</si>
  <si>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</si>
  <si>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</si>
  <si>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</si>
  <si>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</si>
  <si>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</si>
  <si>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</si>
  <si>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</si>
  <si>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</si>
  <si>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</si>
  <si>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</si>
  <si>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</si>
  <si>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</si>
  <si>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</si>
  <si>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</si>
  <si>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</si>
  <si>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</si>
  <si>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</si>
  <si>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</si>
  <si>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</si>
  <si>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</si>
  <si>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</si>
  <si>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</si>
  <si>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</si>
  <si>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</si>
  <si>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</si>
  <si>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</si>
  <si>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</si>
  <si>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</si>
  <si>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</si>
  <si>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</si>
  <si>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</si>
  <si>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</si>
  <si>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</si>
  <si>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</si>
  <si>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</si>
  <si>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</si>
  <si>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</si>
  <si>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</si>
  <si>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</si>
  <si>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</si>
  <si>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</si>
  <si>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</si>
  <si>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</si>
  <si>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</si>
  <si>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</si>
  <si>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</si>
  <si>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</si>
  <si>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</si>
  <si>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</si>
  <si>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</si>
  <si>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</si>
  <si>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</si>
  <si>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</si>
  <si>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</si>
  <si>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</si>
  <si>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</si>
  <si>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</si>
  <si>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</si>
  <si>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</si>
  <si>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</si>
  <si>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</si>
  <si>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</si>
  <si>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</si>
  <si>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</si>
  <si>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</si>
  <si>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</si>
  <si>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</si>
  <si>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</si>
  <si>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</si>
  <si>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</si>
  <si>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</si>
  <si>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</si>
  <si>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</si>
  <si>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</si>
  <si>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</si>
  <si>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</si>
  <si>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</si>
  <si>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</si>
  <si>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</si>
  <si>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</si>
  <si>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</si>
  <si>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</si>
  <si>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</si>
  <si>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</si>
  <si>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</si>
  <si>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</si>
  <si>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</si>
  <si>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</si>
  <si>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</si>
  <si>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</si>
  <si>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</si>
  <si>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</si>
  <si>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</si>
  <si>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</si>
  <si>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</si>
  <si>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</si>
  <si>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</si>
  <si>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</si>
  <si>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</si>
  <si>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</si>
  <si>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</si>
  <si>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</si>
  <si>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</si>
  <si>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</si>
  <si>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</si>
  <si>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</si>
  <si>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</si>
  <si>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</si>
  <si>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</si>
  <si>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</si>
  <si>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</si>
  <si>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</si>
  <si>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</si>
  <si>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</si>
  <si>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</si>
  <si>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</si>
  <si>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</si>
  <si>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</si>
  <si>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</si>
  <si>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</si>
  <si>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</si>
  <si>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</si>
  <si>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</si>
  <si>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</si>
  <si>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</si>
  <si>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</si>
  <si>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</si>
  <si>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</si>
  <si>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</si>
  <si>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</si>
  <si>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</si>
  <si>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</si>
  <si>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</si>
  <si>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</si>
  <si>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</si>
  <si>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</si>
  <si>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</si>
  <si>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</si>
  <si>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</si>
  <si>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</si>
  <si>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</si>
  <si>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</si>
  <si>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</si>
  <si>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</si>
  <si>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</si>
  <si>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</si>
  <si>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</si>
  <si>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</si>
  <si>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</si>
  <si>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</si>
  <si>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</si>
  <si>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</si>
  <si>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</si>
  <si>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</si>
  <si>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</si>
  <si>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</si>
  <si>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</si>
  <si>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</si>
  <si>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</si>
  <si>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</si>
  <si>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</si>
  <si>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</si>
  <si>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</si>
  <si>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</si>
  <si>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</si>
  <si>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</si>
  <si>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</si>
  <si>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</si>
  <si>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</si>
  <si>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</si>
  <si>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</si>
  <si>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</si>
  <si>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</si>
  <si>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</si>
  <si>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</si>
  <si>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</si>
  <si>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</si>
  <si>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</si>
  <si>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</si>
  <si>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</si>
  <si>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</si>
  <si>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</si>
  <si>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</si>
  <si>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</si>
  <si>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</si>
  <si>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</si>
  <si>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</si>
  <si>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</si>
  <si>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</si>
  <si>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</si>
  <si>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</si>
  <si>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</si>
  <si>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</si>
  <si>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</si>
  <si>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</si>
  <si>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</si>
  <si>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</si>
  <si>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</si>
  <si>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</si>
  <si>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</si>
  <si>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</si>
  <si>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</si>
  <si>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</si>
  <si>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</si>
  <si>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</si>
  <si>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</si>
  <si>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</si>
  <si>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</si>
  <si>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</si>
  <si>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</si>
  <si>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</si>
  <si>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</si>
  <si>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</si>
  <si>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</si>
  <si>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</si>
  <si>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</si>
  <si>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</si>
  <si>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</si>
  <si>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</si>
  <si>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</si>
  <si>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</si>
  <si>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</si>
  <si>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</si>
  <si>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</si>
  <si>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</si>
  <si>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</si>
  <si>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</si>
  <si>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</si>
  <si>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</si>
  <si>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</si>
  <si>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</si>
  <si>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</si>
  <si>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</si>
  <si>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</si>
  <si>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</si>
  <si>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</si>
  <si>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</si>
  <si>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</si>
  <si>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</si>
  <si>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</si>
  <si>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</si>
  <si>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</si>
  <si>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</si>
  <si>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</si>
  <si>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</si>
  <si>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</si>
  <si>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</si>
  <si>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</si>
  <si>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</si>
  <si>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</si>
  <si>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</si>
  <si>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</si>
  <si>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</si>
  <si>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</si>
  <si>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</si>
  <si>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</si>
  <si>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</si>
  <si>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</si>
  <si>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</si>
  <si>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</si>
  <si>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</si>
  <si>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</si>
  <si>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</si>
  <si>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</si>
  <si>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</si>
  <si>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</si>
  <si>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</si>
  <si>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</si>
  <si>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</si>
  <si>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</si>
  <si>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</si>
  <si>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</si>
  <si>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</si>
  <si>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</si>
  <si>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</si>
  <si>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</si>
  <si>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</si>
  <si>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</si>
  <si>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</si>
  <si>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</si>
  <si>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</si>
  <si>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</si>
  <si>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</si>
  <si>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</si>
  <si>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</si>
  <si>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</si>
  <si>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</si>
  <si>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</si>
  <si>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</si>
  <si>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</si>
  <si>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</si>
  <si>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</si>
  <si>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</si>
  <si>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</si>
  <si>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</si>
  <si>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</si>
  <si>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</si>
  <si>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</si>
  <si>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</si>
  <si>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</si>
  <si>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</si>
  <si>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</si>
  <si>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</si>
  <si>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</si>
  <si>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</si>
  <si>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</si>
  <si>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</si>
  <si>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</si>
  <si>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</si>
  <si>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</si>
  <si>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</si>
  <si>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</si>
  <si>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</si>
  <si>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</si>
  <si>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</si>
  <si>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</si>
  <si>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</si>
  <si>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</si>
  <si>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</si>
  <si>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</si>
  <si>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</si>
  <si>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</si>
  <si>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</si>
  <si>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</si>
  <si>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</si>
  <si>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</si>
  <si>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</si>
  <si>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</si>
  <si>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</si>
  <si>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</si>
  <si>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</si>
  <si>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</si>
  <si>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</si>
  <si>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</si>
  <si>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</si>
  <si>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</si>
  <si>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</si>
  <si>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</si>
  <si>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</si>
  <si>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</si>
  <si>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</si>
  <si>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</si>
  <si>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</si>
  <si>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</si>
  <si>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</si>
  <si>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</si>
  <si>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</si>
  <si>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</si>
  <si>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</si>
  <si>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</si>
  <si>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</si>
  <si>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</si>
  <si>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</si>
  <si>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</si>
  <si>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</si>
  <si>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</si>
  <si>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</si>
  <si>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</si>
  <si>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</si>
  <si>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</si>
  <si>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</si>
  <si>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</si>
  <si>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</si>
  <si>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</si>
  <si>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</si>
  <si>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</si>
  <si>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</si>
  <si>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</si>
  <si>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</si>
  <si>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</si>
  <si>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</si>
  <si>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</si>
  <si>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</si>
  <si>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</si>
  <si>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</si>
  <si>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</si>
  <si>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</si>
  <si>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</si>
  <si>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</si>
  <si>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</si>
  <si>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</si>
  <si>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</si>
  <si>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</si>
  <si>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</si>
  <si>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</si>
  <si>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</si>
  <si>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</si>
  <si>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</si>
  <si>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</si>
  <si>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</si>
  <si>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</si>
  <si>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</si>
  <si>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</si>
  <si>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</si>
  <si>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</si>
  <si>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</si>
  <si>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</si>
  <si>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</si>
  <si>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</si>
  <si>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</si>
  <si>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</si>
  <si>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</si>
  <si>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</si>
  <si>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</si>
  <si>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</si>
  <si>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</si>
  <si>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</si>
  <si>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</si>
  <si>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</si>
  <si>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</si>
  <si>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</si>
  <si>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</si>
  <si>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</si>
  <si>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</si>
  <si>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</si>
  <si>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</si>
  <si>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</si>
  <si>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</si>
  <si>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</si>
  <si>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</si>
  <si>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</si>
  <si>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</si>
  <si>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</si>
  <si>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</si>
  <si>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</si>
  <si>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</si>
  <si>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</si>
  <si>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</si>
  <si>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</si>
  <si>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</si>
  <si>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</si>
  <si>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</si>
  <si>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</si>
  <si>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</si>
  <si>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</si>
  <si>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</si>
  <si>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</si>
  <si>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</si>
  <si>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</si>
  <si>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</si>
  <si>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</si>
  <si>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</si>
  <si>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</si>
  <si>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</si>
  <si>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</si>
  <si>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</si>
  <si>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</si>
  <si>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</si>
  <si>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</si>
  <si>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</si>
  <si>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</si>
  <si>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</si>
  <si>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</si>
  <si>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</si>
  <si>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</si>
  <si>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</si>
  <si>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</si>
  <si>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</si>
  <si>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</si>
  <si>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</si>
  <si>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</si>
  <si>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</si>
  <si>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</si>
  <si>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</si>
  <si>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</si>
  <si>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</si>
  <si>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</si>
  <si>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</si>
  <si>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</si>
  <si>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</si>
  <si>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</si>
  <si>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</si>
  <si>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</si>
  <si>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</si>
  <si>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</si>
  <si>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</si>
  <si>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</si>
  <si>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</si>
  <si>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</si>
  <si>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</si>
  <si>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</si>
  <si>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</si>
  <si>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</si>
  <si>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</si>
  <si>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</si>
  <si>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</si>
  <si>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</si>
  <si>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</si>
  <si>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</si>
  <si>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</si>
  <si>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</si>
  <si>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</si>
  <si>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</si>
  <si>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</si>
  <si>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</si>
  <si>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</si>
  <si>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</si>
  <si>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</si>
  <si>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</si>
  <si>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</si>
  <si>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</si>
  <si>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</si>
  <si>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</si>
  <si>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</si>
  <si>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</si>
  <si>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</si>
  <si>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</si>
  <si>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</si>
  <si>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</si>
  <si>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</si>
  <si>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</si>
  <si>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</si>
  <si>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</si>
  <si>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</si>
  <si>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</si>
  <si>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</si>
  <si>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</si>
  <si>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</si>
  <si>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</si>
  <si>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</si>
  <si>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</si>
  <si>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</si>
  <si>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</si>
  <si>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</si>
  <si>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</si>
  <si>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</si>
  <si>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</si>
  <si>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</si>
  <si>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</si>
  <si>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</si>
  <si>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</si>
  <si>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</si>
  <si>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</si>
  <si>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</si>
  <si>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</si>
  <si>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</si>
  <si>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</si>
  <si>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</si>
  <si>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</si>
  <si>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</si>
  <si>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</si>
  <si>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</si>
  <si>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</si>
  <si>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</si>
  <si>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</si>
  <si>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</si>
  <si>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</si>
  <si>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</si>
  <si>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</si>
  <si>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</si>
  <si>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</si>
  <si>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</si>
  <si>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</si>
  <si>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</si>
  <si>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</si>
  <si>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</si>
  <si>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</si>
  <si>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</si>
  <si>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</si>
  <si>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</si>
  <si>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</si>
  <si>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</si>
  <si>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</si>
  <si>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</si>
  <si>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</si>
  <si>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</si>
  <si>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</si>
  <si>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</si>
  <si>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</si>
  <si>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</si>
  <si>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</si>
  <si>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</si>
  <si>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</si>
  <si>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</si>
  <si>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</si>
  <si>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</si>
  <si>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</si>
  <si>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</si>
  <si>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</si>
  <si>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</si>
  <si>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</si>
  <si>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</si>
  <si>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</si>
  <si>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</si>
  <si>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</si>
  <si>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</si>
  <si>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</si>
  <si>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</si>
  <si>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</si>
  <si>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</si>
  <si>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</si>
  <si>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</si>
  <si>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</si>
  <si>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</si>
  <si>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</si>
  <si>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</si>
  <si>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</si>
  <si>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</si>
  <si>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</si>
  <si>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</si>
  <si>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</si>
  <si>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</si>
  <si>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</si>
  <si>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</si>
  <si>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</si>
  <si>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</si>
  <si>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</si>
  <si>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</si>
  <si>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</si>
  <si>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</si>
  <si>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</si>
  <si>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</si>
  <si>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</si>
  <si>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</si>
  <si>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</si>
  <si>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</si>
  <si>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</si>
  <si>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</si>
  <si>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</si>
  <si>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</si>
  <si>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</si>
  <si>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</si>
  <si>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</si>
  <si>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</si>
  <si>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</si>
  <si>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</si>
  <si>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</si>
  <si>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</si>
  <si>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</si>
  <si>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</si>
  <si>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</si>
  <si>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</si>
  <si>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</si>
  <si>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</si>
  <si>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</si>
  <si>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</si>
  <si>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</si>
  <si>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</si>
  <si>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</si>
  <si>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</si>
  <si>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</si>
  <si>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</si>
  <si>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</si>
  <si>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</si>
  <si>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</si>
  <si>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</si>
  <si>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</si>
  <si>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</si>
  <si>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</si>
  <si>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</si>
  <si>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</si>
  <si>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</si>
  <si>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</si>
  <si>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</si>
  <si>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</si>
  <si>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</si>
  <si>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</si>
  <si>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</si>
  <si>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</si>
  <si>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</si>
  <si>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</si>
  <si>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</si>
  <si>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</si>
  <si>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</si>
  <si>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</si>
  <si>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</si>
  <si>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</si>
  <si>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</si>
  <si>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</si>
  <si>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</si>
  <si>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</si>
  <si>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</si>
  <si>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</si>
  <si>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</si>
  <si>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</si>
  <si>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</si>
  <si>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</si>
  <si>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</si>
  <si>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</si>
  <si>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</si>
  <si>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</si>
  <si>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</si>
  <si>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</si>
  <si>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</si>
  <si>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</si>
  <si>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</si>
  <si>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</si>
  <si>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</si>
  <si>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</si>
  <si>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</si>
  <si>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</si>
  <si>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</si>
  <si>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</si>
  <si>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</si>
  <si>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</si>
  <si>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</si>
  <si>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</si>
  <si>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</si>
  <si>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</si>
  <si>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</si>
  <si>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</si>
  <si>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</si>
  <si>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</si>
  <si>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</si>
  <si>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</si>
  <si>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</si>
  <si>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</si>
  <si>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</si>
  <si>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</si>
  <si>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</si>
  <si>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</si>
  <si>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</si>
  <si>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</si>
  <si>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</si>
  <si>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</si>
  <si>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</si>
  <si>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</si>
  <si>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</si>
  <si>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</si>
  <si>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</si>
  <si>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</si>
  <si>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</si>
  <si>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</si>
  <si>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</si>
  <si>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</si>
  <si>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</si>
  <si>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</si>
  <si>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</si>
  <si>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</si>
  <si>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</si>
  <si>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</si>
  <si>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</si>
  <si>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</si>
  <si>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</si>
  <si>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</si>
  <si>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</si>
  <si>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</si>
  <si>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</si>
  <si>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</si>
  <si>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</si>
  <si>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</si>
  <si>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</si>
  <si>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</si>
  <si>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</si>
  <si>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</si>
  <si>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</si>
  <si>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</si>
  <si>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</si>
  <si>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</si>
  <si>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</si>
  <si>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</si>
  <si>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</si>
  <si>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</si>
  <si>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</si>
  <si>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</si>
  <si>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</si>
  <si>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</si>
  <si>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</si>
  <si>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</si>
  <si>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</si>
  <si>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</si>
  <si>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</si>
  <si>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</si>
  <si>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</si>
  <si>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</si>
  <si>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</si>
  <si>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</si>
  <si>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</si>
  <si>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</si>
  <si>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</si>
  <si>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</si>
  <si>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</si>
  <si>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</si>
  <si>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</si>
  <si>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</si>
  <si>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</si>
  <si>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</si>
  <si>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</si>
  <si>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</si>
  <si>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</si>
  <si>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</si>
  <si>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</si>
  <si>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</si>
  <si>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</si>
  <si>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</si>
  <si>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</si>
  <si>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</si>
  <si>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</si>
  <si>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</si>
  <si>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</si>
  <si>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</si>
  <si>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</si>
  <si>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</si>
  <si>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</si>
  <si>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</si>
  <si>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</si>
  <si>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</si>
  <si>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</si>
  <si>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</si>
  <si>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</si>
  <si>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</si>
  <si>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</si>
  <si>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</si>
  <si>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</si>
  <si>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</si>
  <si>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</si>
  <si>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</si>
  <si>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</si>
  <si>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</si>
  <si>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</si>
  <si>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</si>
  <si>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</si>
  <si>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</si>
  <si>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</si>
  <si>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</si>
  <si>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</si>
  <si>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</si>
  <si>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</si>
  <si>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</si>
  <si>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</si>
  <si>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</si>
  <si>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</si>
  <si>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</si>
  <si>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</si>
  <si>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</si>
  <si>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</si>
  <si>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</si>
  <si>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</si>
  <si>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</si>
  <si>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</si>
  <si>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</si>
  <si>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</si>
  <si>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</si>
  <si>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</si>
  <si>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</si>
  <si>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</si>
  <si>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</si>
  <si>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</si>
  <si>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</si>
  <si>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</si>
  <si>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</si>
  <si>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</si>
  <si>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</si>
  <si>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</si>
  <si>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</si>
  <si>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</si>
  <si>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</si>
  <si>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</si>
  <si>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</si>
  <si>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</si>
  <si>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</si>
  <si>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</si>
  <si>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</si>
  <si>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</si>
  <si>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</si>
  <si>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</si>
  <si>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</si>
  <si>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</si>
  <si>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</si>
  <si>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</si>
  <si>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</si>
  <si>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</si>
  <si>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</si>
  <si>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</si>
  <si>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</si>
  <si>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</si>
  <si>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</si>
  <si>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</si>
  <si>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</si>
  <si>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</si>
  <si>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</si>
  <si>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</si>
  <si>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</si>
  <si>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</si>
  <si>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</si>
  <si>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</si>
  <si>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</si>
  <si>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</si>
  <si>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</si>
  <si>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</si>
  <si>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</si>
  <si>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</si>
  <si>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</si>
  <si>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</si>
  <si>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</si>
  <si>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</si>
  <si>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</si>
  <si>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</si>
  <si>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</si>
  <si>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</si>
  <si>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</si>
  <si>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</si>
  <si>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</si>
  <si>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</si>
  <si>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</si>
  <si>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</si>
  <si>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</si>
  <si>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</si>
  <si>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</si>
  <si>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</si>
  <si>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</si>
  <si>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</si>
  <si>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</si>
  <si>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</si>
  <si>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</si>
  <si>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</si>
  <si>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</si>
  <si>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</si>
  <si>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</si>
  <si>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</si>
  <si>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</si>
  <si>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</si>
  <si>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</si>
  <si>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</si>
  <si>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</si>
  <si>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</si>
  <si>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</si>
  <si>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</si>
  <si>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</si>
  <si>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</si>
  <si>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</si>
  <si>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</si>
  <si>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</si>
  <si>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</si>
  <si>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</si>
  <si>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</si>
  <si>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</si>
  <si>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</si>
  <si>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</si>
  <si>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</si>
  <si>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</si>
  <si>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</si>
  <si>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</si>
  <si>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</si>
  <si>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</si>
  <si>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</si>
  <si>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</si>
  <si>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</si>
  <si>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</si>
  <si>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</si>
  <si>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</si>
  <si>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</si>
  <si>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</si>
  <si>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</si>
  <si>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</si>
  <si>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</si>
  <si>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</si>
  <si>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</si>
  <si>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</si>
  <si>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</si>
  <si>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</si>
  <si>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</si>
  <si>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</si>
  <si>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</si>
  <si>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</si>
  <si>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</si>
  <si>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</si>
  <si>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</si>
  <si>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</si>
  <si>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</si>
  <si>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</si>
  <si>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</si>
  <si>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</si>
  <si>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</si>
  <si>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</si>
  <si>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</si>
  <si>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</si>
  <si>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</si>
  <si>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</si>
  <si>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</si>
  <si>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</si>
  <si>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</si>
  <si>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</si>
  <si>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</si>
  <si>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</si>
  <si>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</si>
  <si>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</si>
  <si>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</si>
  <si>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</si>
  <si>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</si>
  <si>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</si>
  <si>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</si>
  <si>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</si>
  <si>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</si>
  <si>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</si>
  <si>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</si>
  <si>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</si>
  <si>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</si>
  <si>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</si>
  <si>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</si>
  <si>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</si>
  <si>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</si>
  <si>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</si>
  <si>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</si>
  <si>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</si>
  <si>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</si>
  <si>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</si>
  <si>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</si>
  <si>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</si>
  <si>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</si>
  <si>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</si>
  <si>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</si>
  <si>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</si>
  <si>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</si>
  <si>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</si>
  <si>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</si>
  <si>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</si>
  <si>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</si>
  <si>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</si>
  <si>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</si>
  <si>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</si>
  <si>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</si>
  <si>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</si>
  <si>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</si>
  <si>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</si>
  <si>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</si>
  <si>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</si>
  <si>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</si>
  <si>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</si>
  <si>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</si>
  <si>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</si>
  <si>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</si>
  <si>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</si>
  <si>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</si>
  <si>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</si>
  <si>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</si>
  <si>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</si>
  <si>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</si>
  <si>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</si>
  <si>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</si>
  <si>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</si>
  <si>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</si>
  <si>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</si>
  <si>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</si>
  <si>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</si>
  <si>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</si>
  <si>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</si>
  <si>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</si>
  <si>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</si>
  <si>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</si>
  <si>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</si>
  <si>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</si>
  <si>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</si>
  <si>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</si>
  <si>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</si>
  <si>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</si>
  <si>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</si>
  <si>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</si>
  <si>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</si>
  <si>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</si>
  <si>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</si>
  <si>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</si>
  <si>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</si>
  <si>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</si>
  <si>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</si>
  <si>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</si>
  <si>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</si>
  <si>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</si>
  <si>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</si>
  <si>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</si>
  <si>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</si>
  <si>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</si>
  <si>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</si>
  <si>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</si>
  <si>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</si>
  <si>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</si>
  <si>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</si>
  <si>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</si>
  <si>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</si>
  <si>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</si>
  <si>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</si>
  <si>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</si>
  <si>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</si>
  <si>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</si>
  <si>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</si>
  <si>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</si>
  <si>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</si>
  <si>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</si>
  <si>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</si>
  <si>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</si>
  <si>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</si>
  <si>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</si>
  <si>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</si>
  <si>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</si>
  <si>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</si>
  <si>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</si>
  <si>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</si>
  <si>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</si>
  <si>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</si>
  <si>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</si>
  <si>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</si>
  <si>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</si>
  <si>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</si>
  <si>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</si>
  <si>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</si>
  <si>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</si>
  <si>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</si>
  <si>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</si>
  <si>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</si>
  <si>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</si>
  <si>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</si>
  <si>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</si>
  <si>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</si>
  <si>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</si>
  <si>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</si>
  <si>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</si>
  <si>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</si>
  <si>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</si>
  <si>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</si>
  <si>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</si>
  <si>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</si>
  <si>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</si>
  <si>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</si>
  <si>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</si>
  <si>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</si>
  <si>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</si>
  <si>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</si>
  <si>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</si>
  <si>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</si>
  <si>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</si>
  <si>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</si>
  <si>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</si>
  <si>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</si>
  <si>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</si>
  <si>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</si>
  <si>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</si>
  <si>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</si>
  <si>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</si>
  <si>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</si>
  <si>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</si>
  <si>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</si>
  <si>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</si>
  <si>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</si>
  <si>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</si>
  <si>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</si>
  <si>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</si>
  <si>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</si>
  <si>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</si>
  <si>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</si>
  <si>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</si>
  <si>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</si>
  <si>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</si>
  <si>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</si>
  <si>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</si>
  <si>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</si>
  <si>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</si>
  <si>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</si>
  <si>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</si>
  <si>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</si>
  <si>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</si>
  <si>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</si>
  <si>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</si>
  <si>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</si>
  <si>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</si>
  <si>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</si>
  <si>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</si>
  <si>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</si>
  <si>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</si>
  <si>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</si>
  <si>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</si>
  <si>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</si>
  <si>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</si>
  <si>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</si>
  <si>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</si>
  <si>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</si>
  <si>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</si>
  <si>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</si>
  <si>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</si>
  <si>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</si>
  <si>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</si>
  <si>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</si>
  <si>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</si>
  <si>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</si>
  <si>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</si>
  <si>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</si>
  <si>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</si>
  <si>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</si>
  <si>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</si>
  <si>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</si>
  <si>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</si>
  <si>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</si>
  <si>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</si>
  <si>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</si>
  <si>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</si>
  <si>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</si>
  <si>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</si>
  <si>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</si>
  <si>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</si>
  <si>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</si>
  <si>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</si>
  <si>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</si>
  <si>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</si>
  <si>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</si>
  <si>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</si>
  <si>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</si>
  <si>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</si>
  <si>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</si>
  <si>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</si>
  <si>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</si>
  <si>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</si>
  <si>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</si>
  <si>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</si>
  <si>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</si>
  <si>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</si>
  <si>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</si>
  <si>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</si>
  <si>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</si>
  <si>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</si>
  <si>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</si>
  <si>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</si>
  <si>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</si>
  <si>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</si>
  <si>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</si>
  <si>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</si>
  <si>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</si>
  <si>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</si>
  <si>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</si>
  <si>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</si>
  <si>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</si>
  <si>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</si>
  <si>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</si>
  <si>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</si>
  <si>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</si>
  <si>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</si>
  <si>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</si>
  <si>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</si>
  <si>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</si>
  <si>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</si>
  <si>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</si>
  <si>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</si>
  <si>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</si>
  <si>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</si>
  <si>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</si>
  <si>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</si>
  <si>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</si>
  <si>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</si>
  <si>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</si>
  <si>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</si>
  <si>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</si>
  <si>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</si>
  <si>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</si>
  <si>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</si>
  <si>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</si>
  <si>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</si>
  <si>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</si>
  <si>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</si>
  <si>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</si>
  <si>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</si>
  <si>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</si>
  <si>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</si>
  <si>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</si>
  <si>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</si>
  <si>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</si>
  <si>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</si>
  <si>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</si>
  <si>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</si>
  <si>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</si>
  <si>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</si>
  <si>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</si>
  <si>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</si>
  <si>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</si>
  <si>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</si>
  <si>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</si>
  <si>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</si>
  <si>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</si>
  <si>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</si>
  <si>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</si>
  <si>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</si>
  <si>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</si>
  <si>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</si>
  <si>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</si>
  <si>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</si>
  <si>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</si>
  <si>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</si>
  <si>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</si>
  <si>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</si>
  <si>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</si>
  <si>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</si>
  <si>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</si>
  <si>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</si>
  <si>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</si>
  <si>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</si>
  <si>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</si>
  <si>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</si>
  <si>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</si>
  <si>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</si>
  <si>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</si>
  <si>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</si>
  <si>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</si>
  <si>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</si>
  <si>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</si>
  <si>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</si>
  <si>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</si>
  <si>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</si>
  <si>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</si>
  <si>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</si>
  <si>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</si>
  <si>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</si>
  <si>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</si>
  <si>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</si>
  <si>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</si>
  <si>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</si>
  <si>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</si>
  <si>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</si>
  <si>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</si>
  <si>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</si>
  <si>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</si>
  <si>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</si>
  <si>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</si>
  <si>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</si>
  <si>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</si>
  <si>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</si>
  <si>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</si>
  <si>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</si>
  <si>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</si>
  <si>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</si>
  <si>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</si>
  <si>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</si>
  <si>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</si>
  <si>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</si>
  <si>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</si>
  <si>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</si>
  <si>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</si>
  <si>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</si>
  <si>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</si>
  <si>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</si>
  <si>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</si>
  <si>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</si>
  <si>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</si>
  <si>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</si>
  <si>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</si>
  <si>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</si>
  <si>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</si>
  <si>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</si>
  <si>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</si>
  <si>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</si>
  <si>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</si>
  <si>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</si>
  <si>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</si>
  <si>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</si>
  <si>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</si>
  <si>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</si>
  <si>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</si>
  <si>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</si>
  <si>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</si>
  <si>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</si>
  <si>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</si>
  <si>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</si>
  <si>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</si>
  <si>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</si>
  <si>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</si>
  <si>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</si>
  <si>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</si>
  <si>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</si>
  <si>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</si>
  <si>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</si>
  <si>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</si>
  <si>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</si>
  <si>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</si>
  <si>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</si>
  <si>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</si>
  <si>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</si>
  <si>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</si>
  <si>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</si>
  <si>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</si>
  <si>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</si>
  <si>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</si>
  <si>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</si>
  <si>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</si>
  <si>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</si>
  <si>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</si>
  <si>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</si>
  <si>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</si>
  <si>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</si>
  <si>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</si>
  <si>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</si>
  <si>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</si>
  <si>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</si>
  <si>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</si>
  <si>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</si>
  <si>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</si>
  <si>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</si>
  <si>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</si>
  <si>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</si>
  <si>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</si>
  <si>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</si>
  <si>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</si>
  <si>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</si>
  <si>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</si>
  <si>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</si>
  <si>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</si>
  <si>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</si>
  <si>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</si>
  <si>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</si>
  <si>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</si>
  <si>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</si>
  <si>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</si>
  <si>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</si>
  <si>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</si>
  <si>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</si>
  <si>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</si>
  <si>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</si>
  <si>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</si>
  <si>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</si>
  <si>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</si>
  <si>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</si>
  <si>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</si>
  <si>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</si>
  <si>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</si>
  <si>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</si>
  <si>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</si>
  <si>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</si>
  <si>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</si>
  <si>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</si>
  <si>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</si>
  <si>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</si>
  <si>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</si>
  <si>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</si>
  <si>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</si>
  <si>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</si>
  <si>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</si>
  <si>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</si>
  <si>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</si>
  <si>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</si>
  <si>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</si>
  <si>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</si>
  <si>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</si>
  <si>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</si>
  <si>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</si>
  <si>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</si>
  <si>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</si>
  <si>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</si>
  <si>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</si>
  <si>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</si>
  <si>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</si>
  <si>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</si>
  <si>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</si>
  <si>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</si>
  <si>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</si>
  <si>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</si>
  <si>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</si>
  <si>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</si>
  <si>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</si>
  <si>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</si>
  <si>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</si>
  <si>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</si>
  <si>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</si>
  <si>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</si>
  <si>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</si>
  <si>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</si>
  <si>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</si>
  <si>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</si>
  <si>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</si>
  <si>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</si>
  <si>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</si>
  <si>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</si>
  <si>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</si>
  <si>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</si>
  <si>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</si>
  <si>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</si>
  <si>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</si>
  <si>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</si>
  <si>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</si>
  <si>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</si>
  <si>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</si>
  <si>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</si>
  <si>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</si>
  <si>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</si>
  <si>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</si>
  <si>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</si>
  <si>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</si>
  <si>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</si>
  <si>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</si>
  <si>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</si>
  <si>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</si>
  <si>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</si>
  <si>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</si>
  <si>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</si>
  <si>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</si>
  <si>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</si>
  <si>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</si>
  <si>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</si>
  <si>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</si>
  <si>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</si>
  <si>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</si>
  <si>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</si>
  <si>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</si>
  <si>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</si>
  <si>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</si>
  <si>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</si>
  <si>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</si>
  <si>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</si>
  <si>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</si>
  <si>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</si>
  <si>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</si>
  <si>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</si>
  <si>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</si>
  <si>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</si>
  <si>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</si>
  <si>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</si>
  <si>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</si>
  <si>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</si>
  <si>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</si>
  <si>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</si>
  <si>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</si>
  <si>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</si>
  <si>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</si>
  <si>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</si>
  <si>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</si>
  <si>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</si>
  <si>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</si>
  <si>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</si>
  <si>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</si>
  <si>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</si>
  <si>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</si>
  <si>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</si>
  <si>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</si>
  <si>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</si>
  <si>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</si>
  <si>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</si>
  <si>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</si>
  <si>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</si>
  <si>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</si>
  <si>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</si>
  <si>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</si>
  <si>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</si>
  <si>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</si>
  <si>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</si>
  <si>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</si>
  <si>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</si>
  <si>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</si>
  <si>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</si>
  <si>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</si>
  <si>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</si>
  <si>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</si>
  <si>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</si>
  <si>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</si>
  <si>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</si>
  <si>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</si>
  <si>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</si>
  <si>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</si>
  <si>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</si>
  <si>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</si>
  <si>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</si>
  <si>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</si>
  <si>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</si>
  <si>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</si>
  <si>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</si>
  <si>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</si>
  <si>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</si>
  <si>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</si>
  <si>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</si>
  <si>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</si>
  <si>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</si>
  <si>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</si>
  <si>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</si>
  <si>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</si>
  <si>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</si>
  <si>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</si>
  <si>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</si>
  <si>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</si>
  <si>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</si>
  <si>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</si>
  <si>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</si>
  <si>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</si>
  <si>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</si>
  <si>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</si>
  <si>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</si>
  <si>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</si>
  <si>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</si>
  <si>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</si>
  <si>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</si>
  <si>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</si>
  <si>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</si>
  <si>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</si>
  <si>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</si>
  <si>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</si>
  <si>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</si>
  <si>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</si>
  <si>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</si>
  <si>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</si>
  <si>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</si>
  <si>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</si>
  <si>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</si>
  <si>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</si>
  <si>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</si>
  <si>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</si>
  <si>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</si>
  <si>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</si>
  <si>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</si>
  <si>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</si>
  <si>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</si>
  <si>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</si>
  <si>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</si>
  <si>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</si>
  <si>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</si>
  <si>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</si>
  <si>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</si>
  <si>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</si>
  <si>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</si>
  <si>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</si>
  <si>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</si>
  <si>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</si>
  <si>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</si>
  <si>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</si>
  <si>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</si>
  <si>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</si>
  <si>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</si>
  <si>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</si>
  <si>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</si>
  <si>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</si>
  <si>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</si>
  <si>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</si>
  <si>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</si>
  <si>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</si>
  <si>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</si>
  <si>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</si>
  <si>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</si>
  <si>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</si>
  <si>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</si>
  <si>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</si>
  <si>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</si>
  <si>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</si>
  <si>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</si>
  <si>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</si>
  <si>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</si>
  <si>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</si>
  <si>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</si>
  <si>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</si>
  <si>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</si>
  <si>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</si>
  <si>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</si>
  <si>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</si>
  <si>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</si>
  <si>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</si>
  <si>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</si>
  <si>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</si>
  <si>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</si>
  <si>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</si>
  <si>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</si>
  <si>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</si>
  <si>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</si>
  <si>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</si>
  <si>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</si>
  <si>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</si>
  <si>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</si>
  <si>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</si>
  <si>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</si>
  <si>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</si>
  <si>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</si>
  <si>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</si>
  <si>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</si>
  <si>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</si>
  <si>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</si>
  <si>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</si>
  <si>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</si>
  <si>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</si>
  <si>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</si>
  <si>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</si>
  <si>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</si>
  <si>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</si>
  <si>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</si>
  <si>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</si>
  <si>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</si>
  <si>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</si>
  <si>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</si>
  <si>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</si>
  <si>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</si>
  <si>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</si>
  <si>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</si>
  <si>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</si>
  <si>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</si>
  <si>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</si>
  <si>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</si>
  <si>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</si>
  <si>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</si>
  <si>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</si>
  <si>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</si>
  <si>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</si>
  <si>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</si>
  <si>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</si>
  <si>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</si>
  <si>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</si>
  <si>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</si>
  <si>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</si>
  <si>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</si>
  <si>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</si>
  <si>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</si>
  <si>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</si>
  <si>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</si>
  <si>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</si>
  <si>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</si>
  <si>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</si>
  <si>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</si>
  <si>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</si>
  <si>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</si>
  <si>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</si>
  <si>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</si>
  <si>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</si>
  <si>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</si>
  <si>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</si>
  <si>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</si>
  <si>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</si>
  <si>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</si>
  <si>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</si>
  <si>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</si>
  <si>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</si>
  <si>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</si>
  <si>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</si>
  <si>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</si>
  <si>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</si>
  <si>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</si>
  <si>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</si>
  <si>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</si>
  <si>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</si>
  <si>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</si>
  <si>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</si>
  <si>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</si>
  <si>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</si>
  <si>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</si>
  <si>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</si>
  <si>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</si>
  <si>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</si>
  <si>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</si>
  <si>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</si>
  <si>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</si>
  <si>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</si>
  <si>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</si>
  <si>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</si>
  <si>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</si>
  <si>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</si>
  <si>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</si>
  <si>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</si>
  <si>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</si>
  <si>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</si>
  <si>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</si>
  <si>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</si>
  <si>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</si>
  <si>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</si>
  <si>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</si>
  <si>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</si>
  <si>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</si>
  <si>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</si>
  <si>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</si>
  <si>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</si>
  <si>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</si>
  <si>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</si>
  <si>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</si>
  <si>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</si>
  <si>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</si>
  <si>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</si>
  <si>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</si>
  <si>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</si>
  <si>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</si>
  <si>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</si>
  <si>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</si>
  <si>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</si>
  <si>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</si>
  <si>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</si>
  <si>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</si>
  <si>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</si>
  <si>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</si>
  <si>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</si>
  <si>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</si>
  <si>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</si>
  <si>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</si>
  <si>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</si>
  <si>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</si>
  <si>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</si>
  <si>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</si>
  <si>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</si>
  <si>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</si>
  <si>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</si>
  <si>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</si>
  <si>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</si>
  <si>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</si>
  <si>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</si>
  <si>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</si>
  <si>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</si>
  <si>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</si>
  <si>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</si>
  <si>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</si>
  <si>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</si>
  <si>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</si>
  <si>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</si>
  <si>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</si>
  <si>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</si>
  <si>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</si>
  <si>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</si>
  <si>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</si>
  <si>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</si>
  <si>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</si>
  <si>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</si>
  <si>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</si>
  <si>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</si>
  <si>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</si>
  <si>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</si>
  <si>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</si>
  <si>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</si>
  <si>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</si>
  <si>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</si>
  <si>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</si>
  <si>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</si>
  <si>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</si>
  <si>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</si>
  <si>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</si>
  <si>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</si>
  <si>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</si>
  <si>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</si>
  <si>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</si>
  <si>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</si>
  <si>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</si>
  <si>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</si>
  <si>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</si>
  <si>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</si>
  <si>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</si>
  <si>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</si>
  <si>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</si>
  <si>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</si>
  <si>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</si>
  <si>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</si>
  <si>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</si>
  <si>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</si>
  <si>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</si>
  <si>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</si>
  <si>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</si>
  <si>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</si>
  <si>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</si>
  <si>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</si>
  <si>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</si>
  <si>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</si>
  <si>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</si>
  <si>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</si>
  <si>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</si>
  <si>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</si>
  <si>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</si>
  <si>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</si>
  <si>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</si>
  <si>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</si>
  <si>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</si>
  <si>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</si>
  <si>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</si>
  <si>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</si>
  <si>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</si>
  <si>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</si>
  <si>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</si>
  <si>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</si>
  <si>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</si>
  <si>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</si>
  <si>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</si>
  <si>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</si>
  <si>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</si>
  <si>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</si>
  <si>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</si>
  <si>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</si>
  <si>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</si>
  <si>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</si>
  <si>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</si>
  <si>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</si>
  <si>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</si>
  <si>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</si>
  <si>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</si>
  <si>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</si>
  <si>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</si>
  <si>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</si>
  <si>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</si>
  <si>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</si>
  <si>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</si>
  <si>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</si>
  <si>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</si>
  <si>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</si>
  <si>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</si>
  <si>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</si>
  <si>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</si>
  <si>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</si>
  <si>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</si>
  <si>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</si>
  <si>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</si>
  <si>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</si>
  <si>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</si>
  <si>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</si>
  <si>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</si>
  <si>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</si>
  <si>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</si>
  <si>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</si>
  <si>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</si>
  <si>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</si>
  <si>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</si>
  <si>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</si>
  <si>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</si>
  <si>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</si>
  <si>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</si>
  <si>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</si>
  <si>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</si>
  <si>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</si>
  <si>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</si>
  <si>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</si>
  <si>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</si>
  <si>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</si>
  <si>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</si>
  <si>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</si>
  <si>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</si>
  <si>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</si>
  <si>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</si>
  <si>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</si>
  <si>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</si>
  <si>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</si>
  <si>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</si>
  <si>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</si>
  <si>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</si>
  <si>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</si>
  <si>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</si>
  <si>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</si>
  <si>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</si>
  <si>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</si>
  <si>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</si>
  <si>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</si>
  <si>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</si>
  <si>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</si>
  <si>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</si>
  <si>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</si>
  <si>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</si>
  <si>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</si>
  <si>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</si>
  <si>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</si>
  <si>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</si>
  <si>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</si>
  <si>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</si>
  <si>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</si>
  <si>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</si>
  <si>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</si>
  <si>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</si>
  <si>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</si>
  <si>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</si>
  <si>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</si>
  <si>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</si>
  <si>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</si>
  <si>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</si>
  <si>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</si>
  <si>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</si>
  <si>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</si>
  <si>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</si>
  <si>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</si>
  <si>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</si>
  <si>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</si>
  <si>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</si>
  <si>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</si>
  <si>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</si>
  <si>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</si>
  <si>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</si>
  <si>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</si>
  <si>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</si>
  <si>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</si>
  <si>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</si>
  <si>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</si>
  <si>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</si>
  <si>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</si>
  <si>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</si>
  <si>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</si>
  <si>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</si>
  <si>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</si>
  <si>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</si>
  <si>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</si>
  <si>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</si>
  <si>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</si>
  <si>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</si>
  <si>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</si>
  <si>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</si>
  <si>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</si>
  <si>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</si>
  <si>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</si>
  <si>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</si>
  <si>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</si>
  <si>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</si>
  <si>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</si>
  <si>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</si>
  <si>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</si>
  <si>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</si>
  <si>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</si>
  <si>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</si>
  <si>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</si>
  <si>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</si>
  <si>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</si>
  <si>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</si>
  <si>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</si>
  <si>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</si>
  <si>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</si>
  <si>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</si>
  <si>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</si>
  <si>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</si>
  <si>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</si>
  <si>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</si>
  <si>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</si>
  <si>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</si>
  <si>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</si>
  <si>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</si>
  <si>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</si>
  <si>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</si>
  <si>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</si>
  <si>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</si>
  <si>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</si>
  <si>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</si>
  <si>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</si>
  <si>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</si>
  <si>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</si>
  <si>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</si>
  <si>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</si>
  <si>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</si>
  <si>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</si>
  <si>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</si>
  <si>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</si>
  <si>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</si>
  <si>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</si>
  <si>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</si>
  <si>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</si>
  <si>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</si>
  <si>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</si>
  <si>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</si>
  <si>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</si>
  <si>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</si>
  <si>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</si>
  <si>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</si>
  <si>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</si>
  <si>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</si>
  <si>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</si>
  <si>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</si>
  <si>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</si>
  <si>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</si>
  <si>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</si>
  <si>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</si>
  <si>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</si>
  <si>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</si>
  <si>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</si>
  <si>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</si>
  <si>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</si>
  <si>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</si>
  <si>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</si>
  <si>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</si>
  <si>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</si>
  <si>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</si>
  <si>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</si>
  <si>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</si>
  <si>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</si>
  <si>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</si>
  <si>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</si>
  <si>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</si>
  <si>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</si>
  <si>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</si>
  <si>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</si>
  <si>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</si>
  <si>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</si>
  <si>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</si>
  <si>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</si>
  <si>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</si>
  <si>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</si>
  <si>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</si>
  <si>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</si>
  <si>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</si>
  <si>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</si>
  <si>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</si>
  <si>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</si>
  <si>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</si>
  <si>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</si>
  <si>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</si>
  <si>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</si>
  <si>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</si>
  <si>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</si>
  <si>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</si>
  <si>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</si>
  <si>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</si>
  <si>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</si>
  <si>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</si>
  <si>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</si>
  <si>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</si>
  <si>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</si>
  <si>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</si>
  <si>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</si>
  <si>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</si>
  <si>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</si>
  <si>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</si>
  <si>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</si>
  <si>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</si>
  <si>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</si>
  <si>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</si>
  <si>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</si>
  <si>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</si>
  <si>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</si>
  <si>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</si>
  <si>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</si>
  <si>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</si>
  <si>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</si>
  <si>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</si>
  <si>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</si>
  <si>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</si>
  <si>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</si>
  <si>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</si>
  <si>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</si>
  <si>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</si>
  <si>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</si>
  <si>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</si>
  <si>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</si>
  <si>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</si>
  <si>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</si>
  <si>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</si>
  <si>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</si>
  <si>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</si>
  <si>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</si>
  <si>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</si>
  <si>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</si>
  <si>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</si>
  <si>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</si>
  <si>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</si>
  <si>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</si>
  <si>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</si>
  <si>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</si>
  <si>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</si>
  <si>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</si>
  <si>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</si>
  <si>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</si>
  <si>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</si>
  <si>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</si>
  <si>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</si>
  <si>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</si>
  <si>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</si>
  <si>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</si>
  <si>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</si>
  <si>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</si>
  <si>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</si>
  <si>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</si>
  <si>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</si>
  <si>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</si>
  <si>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</si>
  <si>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</si>
  <si>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</si>
  <si>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</si>
  <si>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</si>
  <si>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</si>
  <si>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</si>
  <si>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</si>
  <si>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</si>
  <si>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</si>
  <si>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</si>
  <si>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</si>
  <si>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</si>
  <si>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</si>
  <si>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</si>
  <si>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</si>
  <si>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</si>
  <si>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</si>
  <si>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</si>
  <si>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</si>
  <si>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</si>
  <si>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</si>
  <si>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</si>
  <si>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</si>
  <si>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</si>
  <si>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</si>
  <si>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</si>
  <si>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</si>
  <si>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</si>
  <si>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</si>
  <si>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</si>
  <si>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</si>
  <si>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</si>
  <si>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</si>
  <si>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</si>
  <si>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</si>
  <si>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</si>
  <si>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</si>
  <si>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</si>
  <si>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</si>
  <si>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</si>
  <si>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</si>
  <si>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</si>
  <si>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</si>
  <si>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</si>
  <si>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</si>
  <si>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</si>
  <si>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</si>
  <si>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</si>
  <si>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</si>
  <si>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</si>
  <si>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</si>
  <si>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</si>
  <si>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</si>
  <si>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</si>
  <si>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</si>
  <si>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</si>
  <si>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</si>
  <si>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</si>
  <si>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</si>
  <si>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</si>
  <si>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</si>
  <si>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</si>
  <si>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</si>
  <si>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</si>
  <si>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</si>
  <si>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</si>
  <si>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</si>
  <si>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</si>
  <si>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</si>
  <si>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</si>
  <si>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</si>
  <si>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</si>
  <si>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</si>
  <si>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</si>
  <si>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</si>
  <si>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</si>
  <si>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</si>
  <si>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</si>
  <si>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</si>
  <si>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</si>
  <si>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</si>
  <si>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</si>
  <si>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</si>
  <si>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</si>
  <si>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</si>
  <si>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</si>
  <si>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</si>
  <si>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</si>
  <si>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</si>
  <si>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</si>
  <si>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</si>
  <si>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</si>
  <si>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</si>
  <si>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</si>
  <si>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</si>
  <si>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</si>
  <si>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</si>
  <si>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</si>
  <si>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</si>
  <si>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</si>
  <si>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</si>
  <si>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</si>
  <si>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</si>
  <si>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</si>
  <si>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</si>
  <si>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</si>
  <si>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</si>
  <si>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</si>
  <si>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</si>
  <si>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</si>
  <si>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</si>
  <si>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</si>
  <si>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</si>
  <si>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</si>
  <si>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</si>
  <si>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</si>
  <si>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</si>
  <si>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</si>
  <si>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</si>
  <si>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</si>
  <si>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</si>
  <si>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</si>
  <si>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</si>
  <si>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</si>
  <si>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</si>
  <si>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</si>
  <si>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</si>
  <si>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</si>
  <si>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</si>
  <si>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</si>
  <si>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</si>
  <si>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</si>
  <si>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</si>
  <si>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</si>
  <si>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</si>
  <si>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</si>
  <si>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</si>
  <si>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</si>
  <si>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</si>
  <si>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</si>
  <si>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</si>
  <si>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</si>
  <si>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</si>
  <si>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</si>
  <si>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</si>
  <si>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</si>
  <si>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</si>
  <si>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</si>
  <si>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</si>
  <si>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</si>
  <si>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</si>
  <si>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</si>
  <si>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</si>
  <si>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</si>
  <si>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</si>
  <si>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</si>
  <si>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</si>
  <si>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</si>
  <si>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</si>
  <si>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</si>
  <si>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</si>
  <si>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</si>
  <si>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</si>
  <si>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</si>
  <si>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</si>
  <si>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</si>
  <si>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</si>
  <si>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</si>
  <si>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</si>
  <si>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</si>
  <si>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</si>
  <si>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</si>
  <si>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</si>
  <si>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</si>
  <si>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</si>
  <si>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</si>
  <si>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</si>
  <si>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</si>
  <si>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</si>
  <si>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</si>
  <si>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</si>
  <si>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</si>
  <si>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</si>
  <si>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</si>
  <si>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</si>
  <si>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</si>
  <si>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</si>
  <si>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</si>
  <si>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</si>
  <si>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</si>
  <si>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</si>
  <si>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</si>
  <si>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</si>
  <si>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</si>
  <si>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</si>
  <si>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</si>
  <si>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</si>
  <si>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</si>
  <si>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</si>
  <si>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</si>
  <si>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</si>
  <si>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</si>
  <si>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</si>
  <si>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</si>
  <si>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</si>
  <si>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</si>
  <si>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</si>
  <si>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</si>
  <si>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</si>
  <si>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</si>
  <si>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</si>
  <si>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</si>
  <si>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</si>
  <si>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</si>
  <si>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</si>
  <si>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</si>
  <si>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</si>
  <si>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</si>
  <si>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</si>
  <si>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</si>
  <si>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</si>
  <si>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</si>
  <si>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</si>
  <si>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</si>
  <si>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</si>
  <si>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</si>
  <si>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</si>
  <si>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</si>
  <si>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</si>
  <si>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</si>
  <si>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</si>
  <si>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</si>
  <si>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</si>
  <si>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</si>
  <si>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</si>
  <si>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</si>
  <si>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</si>
  <si>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</si>
  <si>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</si>
  <si>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</si>
  <si>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</si>
  <si>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</si>
  <si>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</si>
  <si>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</si>
  <si>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</si>
  <si>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</si>
  <si>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</si>
  <si>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</si>
  <si>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</si>
  <si>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</si>
  <si>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</si>
  <si>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</si>
  <si>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</si>
  <si>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</si>
  <si>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</si>
  <si>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</si>
  <si>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</si>
  <si>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</si>
  <si>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</si>
  <si>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</si>
  <si>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</si>
  <si>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</si>
  <si>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</si>
  <si>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</si>
  <si>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</si>
  <si>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</si>
  <si>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</si>
  <si>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</si>
  <si>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</si>
  <si>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</si>
  <si>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</si>
  <si>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</si>
  <si>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</si>
  <si>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</si>
  <si>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</si>
  <si>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</si>
  <si>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</si>
  <si>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</si>
  <si>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</si>
  <si>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</si>
  <si>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</si>
  <si>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</si>
  <si>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</si>
  <si>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</si>
  <si>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</si>
  <si>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</si>
  <si>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</si>
  <si>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</si>
  <si>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</si>
  <si>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</si>
  <si>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</si>
  <si>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</si>
  <si>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</si>
  <si>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</si>
  <si>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</si>
  <si>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</si>
  <si>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</si>
  <si>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</si>
  <si>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</si>
  <si>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</si>
  <si>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</si>
  <si>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</si>
  <si>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</si>
  <si>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</si>
  <si>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</si>
  <si>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</si>
  <si>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</si>
  <si>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</si>
  <si>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</si>
  <si>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</si>
  <si>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</si>
  <si>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</si>
  <si>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</si>
  <si>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</si>
  <si>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</si>
  <si>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</si>
  <si>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</si>
  <si>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</si>
  <si>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</si>
  <si>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</si>
  <si>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</si>
  <si>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</si>
  <si>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</si>
  <si>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</si>
  <si>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</si>
  <si>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</si>
  <si>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</si>
  <si>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</si>
  <si>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</si>
  <si>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</si>
  <si>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</si>
  <si>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</si>
  <si>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</si>
  <si>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</si>
  <si>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</si>
  <si>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</si>
  <si>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</si>
  <si>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</si>
  <si>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</si>
  <si>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</si>
  <si>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</si>
  <si>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</si>
  <si>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</si>
  <si>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</si>
  <si>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</si>
  <si>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</si>
  <si>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</si>
  <si>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</si>
  <si>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</si>
  <si>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</si>
  <si>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</si>
  <si>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</si>
  <si>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</si>
  <si>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</si>
  <si>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</si>
  <si>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</si>
  <si>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</si>
  <si>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</si>
  <si>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</si>
  <si>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</si>
  <si>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</si>
  <si>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</si>
  <si>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</si>
  <si>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</si>
  <si>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</si>
  <si>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</si>
  <si>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</si>
  <si>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</si>
  <si>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</si>
  <si>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</si>
  <si>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</si>
  <si>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</si>
  <si>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</si>
  <si>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</si>
  <si>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</si>
  <si>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</si>
  <si>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</si>
  <si>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</si>
  <si>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</si>
  <si>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</si>
  <si>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</si>
  <si>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</si>
  <si>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</si>
  <si>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</si>
  <si>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</si>
  <si>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</si>
  <si>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</si>
  <si>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</si>
  <si>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</si>
  <si>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</si>
  <si>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</si>
  <si>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</si>
  <si>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</si>
  <si>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</si>
  <si>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</si>
  <si>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</si>
  <si>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</si>
  <si>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</si>
  <si>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</si>
  <si>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</si>
  <si>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</si>
  <si>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</si>
  <si>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</si>
  <si>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</si>
  <si>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</si>
  <si>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</si>
  <si>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</si>
  <si>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</si>
  <si>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</si>
  <si>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</si>
  <si>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</si>
  <si>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</si>
  <si>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</si>
  <si>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</si>
  <si>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</si>
  <si>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</si>
  <si>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</si>
  <si>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</si>
  <si>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</si>
  <si>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</si>
  <si>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</si>
  <si>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</si>
  <si>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</si>
  <si>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</si>
  <si>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</si>
  <si>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</si>
  <si>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</si>
  <si>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</si>
  <si>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</si>
  <si>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</si>
  <si>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</si>
  <si>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</si>
  <si>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</si>
  <si>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</si>
  <si>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</si>
  <si>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</si>
  <si>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</si>
  <si>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</si>
  <si>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</si>
  <si>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</si>
  <si>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</si>
  <si>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</si>
  <si>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</si>
  <si>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</si>
  <si>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</si>
  <si>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</si>
  <si>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</si>
  <si>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</si>
  <si>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</si>
  <si>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</si>
  <si>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</si>
  <si>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</si>
  <si>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</si>
  <si>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</si>
  <si>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</si>
  <si>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</si>
  <si>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</si>
  <si>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</si>
  <si>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</si>
  <si>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</si>
  <si>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</si>
  <si>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</si>
  <si>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</si>
  <si>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</si>
  <si>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</si>
  <si>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</si>
  <si>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</si>
  <si>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</si>
  <si>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</si>
  <si>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</si>
  <si>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</si>
  <si>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</si>
  <si>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</si>
  <si>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</si>
  <si>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</si>
  <si>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</si>
  <si>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</si>
  <si>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</si>
  <si>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</si>
  <si>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</si>
  <si>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</si>
  <si>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</si>
  <si>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</si>
  <si>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</si>
  <si>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</si>
  <si>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</si>
  <si>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</si>
  <si>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</si>
  <si>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</si>
  <si>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</si>
  <si>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</si>
  <si>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</si>
  <si>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</si>
  <si>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</si>
  <si>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</si>
  <si>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</si>
  <si>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</si>
  <si>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</si>
  <si>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</si>
  <si>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</si>
  <si>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</si>
  <si>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</si>
  <si>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</si>
  <si>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</si>
  <si>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</si>
  <si>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</si>
  <si>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</si>
  <si>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</si>
  <si>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</si>
  <si>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</si>
  <si>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</si>
  <si>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</si>
  <si>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</si>
  <si>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</si>
  <si>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</si>
  <si>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</si>
  <si>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</si>
  <si>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</si>
  <si>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</si>
  <si>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</si>
  <si>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</si>
  <si>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</si>
  <si>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</si>
  <si>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</si>
  <si>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</si>
  <si>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</si>
  <si>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</si>
  <si>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</si>
  <si>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</si>
  <si>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</si>
  <si>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</si>
  <si>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</si>
  <si>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</si>
  <si>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</si>
  <si>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</si>
  <si>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</si>
  <si>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</si>
  <si>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</si>
  <si>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</si>
  <si>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</si>
  <si>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</si>
  <si>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</si>
  <si>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</si>
  <si>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</si>
  <si>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</si>
  <si>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</si>
  <si>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</si>
  <si>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</si>
  <si>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</si>
  <si>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</si>
  <si>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</si>
  <si>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</si>
  <si>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</si>
  <si>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</si>
  <si>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</si>
  <si>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</si>
  <si>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</si>
  <si>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</si>
  <si>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</si>
  <si>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</si>
  <si>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</si>
  <si>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</si>
  <si>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</si>
  <si>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</si>
  <si>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</si>
  <si>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</si>
  <si>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</si>
  <si>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</si>
  <si>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</si>
  <si>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</si>
  <si>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</si>
  <si>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</si>
  <si>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</si>
  <si>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</si>
  <si>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</si>
  <si>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</si>
  <si>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</si>
  <si>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</si>
  <si>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</si>
  <si>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</si>
  <si>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</si>
  <si>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</si>
  <si>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</si>
  <si>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</si>
  <si>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</si>
  <si>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</si>
  <si>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</si>
  <si>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</si>
  <si>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</si>
  <si>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</si>
  <si>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</si>
  <si>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</si>
  <si>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</si>
  <si>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</si>
  <si>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</si>
  <si>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</si>
  <si>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</si>
  <si>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</si>
  <si>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</si>
  <si>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</si>
  <si>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</si>
  <si>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</si>
  <si>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</si>
  <si>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</si>
  <si>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</si>
  <si>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</si>
  <si>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</si>
  <si>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</si>
  <si>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</si>
  <si>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</si>
  <si>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</si>
  <si>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</si>
  <si>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</si>
  <si>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</si>
  <si>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</si>
  <si>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</si>
  <si>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</si>
  <si>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</si>
  <si>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</si>
  <si>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</si>
  <si>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</si>
  <si>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</si>
  <si>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</si>
  <si>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</si>
  <si>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</si>
  <si>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</si>
  <si>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</si>
  <si>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</si>
  <si>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</si>
  <si>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</si>
  <si>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</si>
  <si>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</si>
  <si>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</si>
  <si>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</si>
  <si>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</si>
  <si>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</si>
  <si>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</si>
  <si>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</si>
  <si>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</si>
  <si>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</si>
  <si>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</si>
  <si>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</si>
  <si>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</si>
  <si>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</si>
  <si>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</si>
  <si>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</si>
  <si>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</si>
  <si>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</si>
  <si>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</si>
  <si>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</si>
  <si>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</si>
  <si>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</si>
  <si>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</si>
  <si>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</si>
  <si>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</si>
  <si>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</si>
  <si>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</si>
  <si>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</si>
  <si>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</si>
  <si>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</si>
  <si>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</si>
  <si>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</si>
  <si>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</si>
  <si>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</si>
  <si>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</si>
  <si>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</si>
  <si>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</si>
  <si>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</si>
  <si>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</si>
  <si>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</si>
  <si>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</si>
  <si>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</si>
  <si>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</si>
  <si>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</si>
  <si>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</si>
  <si>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</si>
  <si>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</si>
  <si>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</si>
  <si>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</si>
  <si>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</si>
  <si>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</si>
  <si>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</si>
  <si>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</si>
  <si>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</si>
  <si>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</si>
  <si>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</si>
  <si>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</si>
  <si>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</si>
  <si>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</si>
  <si>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</si>
  <si>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</si>
  <si>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</si>
  <si>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</si>
  <si>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</si>
  <si>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</si>
  <si>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</si>
  <si>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</si>
  <si>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</si>
  <si>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</si>
  <si>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</si>
  <si>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</si>
  <si>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</si>
  <si>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</si>
  <si>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</si>
  <si>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</si>
  <si>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</si>
  <si>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</si>
  <si>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</si>
  <si>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</si>
  <si>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</si>
  <si>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</si>
  <si>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</si>
  <si>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</si>
  <si>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</si>
  <si>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</si>
  <si>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</si>
  <si>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</si>
  <si>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</si>
  <si>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</si>
  <si>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</si>
  <si>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</si>
  <si>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</si>
  <si>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</si>
  <si>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</si>
  <si>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</si>
  <si>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</si>
  <si>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</si>
  <si>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</si>
  <si>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</si>
  <si>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</si>
  <si>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</si>
  <si>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</si>
  <si>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</si>
  <si>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</si>
  <si>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</si>
  <si>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</si>
  <si>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</si>
  <si>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</si>
  <si>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</si>
  <si>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</si>
  <si>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</si>
  <si>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</si>
  <si>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</si>
  <si>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</si>
  <si>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</si>
  <si>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</si>
  <si>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</si>
  <si>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</si>
  <si>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</si>
  <si>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</si>
  <si>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</si>
  <si>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</si>
  <si>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</si>
  <si>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</si>
  <si>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</si>
  <si>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</si>
  <si>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</si>
  <si>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</si>
  <si>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</si>
  <si>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</si>
  <si>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</si>
  <si>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</si>
  <si>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</si>
  <si>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</si>
  <si>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</si>
  <si>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</si>
  <si>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</si>
  <si>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</si>
  <si>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</si>
  <si>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</si>
  <si>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</si>
  <si>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</si>
  <si>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</si>
  <si>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</si>
  <si>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</si>
  <si>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</si>
  <si>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</si>
  <si>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</si>
  <si>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</si>
  <si>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</si>
  <si>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</si>
  <si>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</si>
  <si>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</si>
  <si>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</si>
  <si>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</si>
  <si>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</si>
  <si>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</si>
  <si>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</si>
  <si>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</si>
  <si>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</si>
  <si>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</si>
  <si>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</si>
  <si>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</si>
  <si>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</si>
  <si>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</si>
  <si>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</si>
  <si>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</si>
  <si>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</si>
  <si>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</si>
  <si>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</si>
  <si>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</si>
  <si>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</si>
  <si>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</si>
  <si>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</si>
  <si>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</si>
  <si>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</si>
  <si>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</si>
  <si>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</si>
  <si>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</si>
  <si>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</si>
  <si>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</si>
  <si>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</si>
  <si>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</si>
  <si>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</si>
  <si>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</si>
  <si>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</si>
  <si>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</si>
  <si>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</si>
  <si>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</si>
  <si>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</si>
  <si>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</si>
  <si>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</si>
  <si>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</si>
  <si>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</si>
  <si>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</si>
  <si>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</si>
  <si>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</si>
  <si>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</si>
  <si>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</si>
  <si>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</si>
  <si>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</si>
  <si>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</si>
  <si>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</si>
  <si>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</si>
  <si>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</si>
  <si>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</si>
  <si>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</si>
  <si>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</si>
  <si>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</si>
  <si>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</si>
  <si>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</si>
  <si>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</si>
  <si>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</si>
  <si>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</si>
  <si>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</si>
  <si>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</si>
  <si>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</si>
  <si>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</si>
  <si>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</si>
  <si>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</si>
  <si>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</si>
  <si>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</si>
  <si>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</si>
  <si>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</si>
  <si>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</si>
  <si>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</si>
  <si>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</si>
  <si>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</si>
  <si>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</si>
  <si>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</si>
  <si>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</si>
  <si>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</si>
  <si>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</si>
  <si>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</si>
  <si>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</si>
  <si>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</si>
  <si>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</si>
  <si>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</si>
  <si>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</si>
  <si>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</si>
  <si>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</si>
  <si>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</si>
  <si>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</si>
  <si>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</si>
  <si>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</si>
  <si>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</si>
  <si>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</si>
  <si>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</si>
  <si>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</si>
  <si>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</si>
  <si>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</si>
  <si>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</si>
  <si>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</si>
  <si>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</si>
  <si>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</si>
  <si>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</si>
  <si>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</si>
  <si>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</si>
  <si>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</si>
  <si>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</si>
  <si>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</si>
  <si>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</si>
  <si>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</si>
  <si>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</si>
  <si>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</si>
  <si>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</si>
  <si>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</si>
  <si>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</si>
  <si>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</si>
  <si>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</si>
  <si>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</si>
  <si>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</si>
  <si>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</si>
  <si>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</si>
  <si>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</si>
  <si>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</si>
  <si>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</si>
  <si>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</si>
  <si>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</si>
  <si>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</si>
  <si>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</si>
  <si>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</si>
  <si>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</si>
  <si>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</si>
  <si>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</si>
  <si>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</si>
  <si>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</si>
  <si>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</si>
  <si>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</si>
  <si>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</si>
  <si>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</si>
  <si>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</si>
  <si>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</si>
  <si>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</si>
  <si>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</si>
  <si>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</si>
  <si>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</si>
  <si>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</si>
  <si>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</si>
  <si>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</si>
  <si>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</si>
  <si>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</si>
  <si>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</si>
  <si>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</si>
  <si>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</si>
  <si>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</si>
  <si>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</si>
  <si>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</si>
  <si>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</si>
  <si>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</si>
  <si>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</si>
  <si>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</si>
  <si>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</si>
  <si>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</si>
  <si>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</si>
  <si>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</si>
  <si>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</si>
  <si>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</si>
  <si>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</si>
  <si>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</si>
  <si>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</si>
  <si>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</si>
  <si>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</si>
  <si>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</si>
  <si>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</si>
  <si>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</si>
  <si>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</si>
  <si>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</si>
  <si>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</si>
  <si>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</si>
  <si>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</si>
  <si>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</si>
  <si>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</si>
  <si>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</si>
  <si>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</si>
  <si>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</si>
  <si>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</si>
  <si>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</si>
  <si>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</si>
  <si>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</si>
  <si>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</si>
  <si>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</si>
  <si>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</si>
  <si>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</si>
  <si>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</si>
  <si>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</si>
  <si>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</si>
  <si>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</si>
  <si>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</si>
  <si>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</si>
  <si>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</si>
  <si>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</si>
  <si>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</si>
  <si>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</si>
  <si>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</si>
  <si>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</si>
  <si>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</si>
  <si>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</si>
  <si>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</si>
  <si>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</si>
  <si>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</si>
  <si>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</si>
  <si>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</si>
  <si>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</si>
  <si>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</si>
  <si>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</si>
  <si>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</si>
  <si>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</si>
  <si>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</si>
  <si>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</si>
  <si>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</si>
  <si>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</si>
  <si>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</si>
  <si>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</si>
  <si>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</si>
  <si>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</si>
  <si>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</si>
  <si>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</si>
  <si>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</si>
  <si>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</si>
  <si>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</si>
  <si>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</si>
  <si>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</si>
  <si>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</si>
  <si>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</si>
  <si>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</si>
  <si>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</si>
  <si>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</si>
  <si>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</si>
  <si>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</si>
  <si>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</si>
  <si>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</si>
  <si>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</si>
  <si>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</si>
  <si>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</si>
  <si>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</si>
  <si>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</si>
  <si>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</si>
  <si>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</si>
  <si>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</si>
  <si>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</si>
  <si>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</si>
  <si>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</si>
  <si>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</si>
  <si>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</si>
  <si>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</si>
  <si>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</si>
  <si>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</si>
  <si>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</si>
  <si>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</si>
  <si>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</si>
  <si>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</si>
  <si>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</si>
  <si>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</si>
  <si>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</si>
  <si>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</si>
  <si>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</si>
  <si>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</si>
  <si>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</si>
  <si>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</si>
  <si>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</si>
  <si>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</si>
  <si>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</si>
  <si>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</si>
  <si>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</si>
  <si>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</si>
  <si>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</si>
  <si>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</si>
  <si>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</si>
  <si>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</si>
  <si>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</si>
  <si>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</si>
  <si>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</si>
  <si>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</si>
  <si>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</si>
  <si>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</si>
  <si>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</si>
  <si>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</si>
  <si>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</si>
  <si>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</si>
  <si>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</si>
  <si>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</si>
  <si>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</si>
  <si>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</si>
  <si>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</si>
  <si>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</si>
  <si>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</si>
  <si>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</si>
  <si>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</si>
  <si>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</si>
  <si>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</si>
  <si>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</si>
  <si>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</si>
  <si>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</si>
  <si>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</si>
  <si>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</si>
  <si>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</si>
  <si>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</si>
  <si>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</si>
  <si>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</si>
  <si>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</si>
  <si>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</si>
  <si>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</si>
  <si>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</si>
  <si>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</si>
  <si>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</si>
  <si>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</si>
  <si>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</si>
  <si>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</si>
  <si>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</si>
  <si>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</si>
  <si>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</si>
  <si>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</si>
  <si>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</si>
  <si>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</si>
  <si>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</si>
  <si>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</si>
  <si>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</si>
  <si>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</si>
  <si>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</si>
  <si>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</si>
  <si>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</si>
  <si>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</si>
  <si>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</si>
  <si>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</si>
  <si>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</si>
  <si>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</si>
  <si>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</si>
  <si>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</si>
  <si>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</si>
  <si>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</si>
  <si>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</si>
  <si>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</si>
  <si>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</si>
  <si>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</si>
  <si>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</si>
  <si>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</si>
  <si>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</si>
  <si>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</si>
  <si>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</si>
  <si>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</si>
  <si>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</si>
  <si>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</si>
  <si>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</si>
  <si>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</si>
  <si>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</si>
  <si>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</si>
  <si>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</si>
  <si>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</si>
  <si>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</si>
  <si>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</si>
  <si>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</si>
  <si>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</si>
  <si>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</si>
  <si>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</si>
  <si>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</si>
  <si>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</si>
  <si>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</si>
  <si>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</si>
  <si>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</si>
  <si>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</si>
  <si>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</si>
  <si>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</si>
  <si>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</si>
  <si>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</si>
  <si>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</si>
  <si>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</si>
  <si>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</si>
  <si>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</si>
  <si>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</si>
  <si>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</si>
  <si>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</si>
  <si>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</si>
  <si>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</si>
  <si>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</si>
  <si>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</si>
  <si>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</si>
  <si>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</si>
  <si>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</si>
  <si>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</si>
  <si>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</si>
  <si>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</si>
  <si>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</si>
  <si>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</si>
  <si>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</si>
  <si>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</si>
  <si>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</si>
  <si>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</si>
  <si>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</si>
  <si>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</si>
  <si>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</si>
  <si>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</si>
  <si>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</si>
  <si>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</si>
  <si>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</si>
  <si>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</si>
  <si>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</si>
  <si>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</si>
  <si>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</si>
  <si>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</si>
  <si>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</si>
  <si>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</si>
  <si>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</si>
  <si>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</si>
  <si>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</si>
  <si>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</si>
  <si>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</si>
  <si>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</si>
  <si>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</si>
  <si>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</si>
  <si>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</si>
  <si>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</si>
  <si>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</si>
  <si>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</si>
  <si>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</si>
  <si>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</si>
  <si>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</si>
  <si>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</si>
  <si>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</si>
  <si>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</si>
  <si>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</si>
  <si>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</si>
  <si>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</si>
  <si>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</si>
  <si>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</si>
  <si>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</si>
  <si>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</si>
  <si>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</si>
  <si>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</si>
  <si>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</si>
  <si>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</si>
  <si>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</si>
  <si>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</si>
  <si>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</si>
  <si>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</si>
  <si>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</si>
  <si>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</si>
  <si>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</si>
  <si>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</si>
  <si>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</si>
  <si>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</si>
  <si>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</si>
  <si>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</si>
  <si>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</si>
  <si>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</si>
  <si>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</si>
  <si>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</si>
  <si>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</si>
  <si>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</si>
  <si>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</si>
  <si>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</si>
  <si>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</si>
  <si>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</si>
  <si>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</si>
  <si>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</si>
  <si>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</si>
  <si>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</si>
  <si>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</si>
  <si>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</si>
  <si>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</si>
  <si>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</si>
  <si>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</si>
  <si>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</si>
  <si>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</si>
  <si>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</si>
  <si>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</si>
  <si>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</si>
  <si>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</si>
  <si>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</si>
  <si>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</si>
  <si>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</si>
  <si>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</si>
  <si>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</si>
  <si>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</si>
  <si>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</si>
  <si>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</si>
  <si>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</si>
  <si>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</si>
  <si>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</si>
  <si>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</si>
  <si>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</si>
  <si>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</si>
  <si>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</si>
  <si>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</si>
  <si>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</si>
  <si>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</si>
  <si>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</si>
  <si>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</si>
  <si>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</si>
  <si>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</si>
  <si>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</si>
  <si>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</si>
  <si>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</si>
  <si>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</si>
  <si>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</si>
  <si>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</si>
  <si>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</si>
  <si>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</si>
  <si>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</si>
  <si>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</si>
  <si>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</si>
  <si>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</si>
  <si>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</si>
  <si>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</si>
  <si>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</si>
  <si>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</si>
  <si>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</si>
  <si>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</si>
  <si>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</si>
  <si>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</si>
  <si>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</si>
  <si>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</si>
  <si>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</si>
  <si>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</si>
  <si>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</si>
  <si>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</si>
  <si>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</si>
  <si>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</si>
  <si>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</si>
  <si>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</si>
  <si>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</si>
  <si>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</si>
  <si>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</si>
  <si>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</si>
  <si>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</si>
  <si>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</si>
  <si>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</si>
  <si>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</si>
  <si>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</si>
  <si>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</si>
  <si>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</si>
  <si>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</si>
  <si>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</si>
  <si>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</si>
  <si>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</si>
  <si>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</si>
  <si>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</si>
  <si>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</si>
  <si>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</si>
  <si>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</si>
  <si>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</si>
  <si>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</si>
  <si>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</si>
  <si>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</si>
  <si>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</si>
  <si>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</si>
  <si>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</si>
  <si>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</si>
  <si>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</si>
  <si>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</si>
  <si>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</si>
  <si>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</si>
  <si>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</si>
  <si>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</si>
  <si>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</si>
  <si>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</si>
  <si>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</si>
  <si>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</si>
  <si>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</si>
  <si>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</si>
  <si>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</si>
  <si>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</si>
  <si>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</si>
  <si>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</si>
  <si>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</si>
  <si>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</si>
  <si>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</si>
  <si>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</si>
  <si>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</si>
  <si>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</si>
  <si>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</si>
  <si>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</si>
  <si>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</si>
  <si>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</si>
  <si>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</si>
  <si>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</si>
  <si>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</si>
  <si>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</si>
  <si>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</si>
  <si>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</si>
  <si>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</si>
  <si>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</si>
  <si>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</si>
  <si>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</si>
  <si>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</si>
  <si>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</si>
  <si>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</si>
  <si>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</si>
  <si>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</si>
  <si>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</si>
  <si>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</si>
  <si>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</si>
  <si>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</si>
  <si>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</si>
  <si>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</si>
  <si>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</si>
  <si>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</si>
  <si>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</si>
  <si>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</si>
  <si>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</si>
  <si>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</si>
  <si>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</si>
  <si>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</si>
  <si>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</si>
  <si>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</si>
  <si>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</si>
  <si>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</si>
  <si>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</si>
  <si>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</si>
  <si>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</si>
  <si>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</si>
  <si>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</si>
  <si>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</si>
  <si>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</si>
  <si>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</si>
  <si>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</si>
  <si>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</si>
  <si>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</si>
  <si>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</si>
  <si>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</si>
  <si>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</si>
  <si>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</si>
  <si>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</si>
  <si>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</si>
  <si>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</si>
  <si>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</si>
  <si>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</si>
  <si>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</si>
  <si>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</si>
  <si>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</si>
  <si>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</si>
  <si>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</si>
  <si>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</si>
  <si>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</si>
  <si>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</si>
  <si>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</si>
  <si>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</si>
  <si>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</si>
  <si>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</si>
  <si>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</si>
  <si>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</si>
  <si>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</si>
  <si>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</si>
  <si>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</si>
  <si>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</si>
  <si>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</si>
  <si>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</si>
  <si>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</si>
  <si>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</si>
  <si>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</si>
  <si>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</si>
  <si>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</si>
  <si>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</si>
  <si>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</si>
  <si>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</si>
  <si>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</si>
  <si>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</si>
  <si>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</si>
  <si>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</si>
  <si>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</si>
  <si>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</si>
  <si>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</si>
  <si>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</si>
  <si>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</si>
  <si>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</si>
  <si>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</si>
  <si>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</si>
  <si>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</si>
  <si>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</si>
  <si>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</si>
  <si>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</si>
  <si>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</si>
  <si>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</si>
  <si>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</si>
  <si>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</si>
  <si>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</si>
  <si>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</si>
  <si>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</si>
  <si>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</si>
  <si>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</si>
  <si>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</si>
  <si>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</si>
  <si>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</si>
  <si>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</si>
  <si>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</si>
  <si>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</si>
  <si>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</si>
  <si>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</si>
  <si>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</si>
  <si>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</si>
  <si>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</si>
  <si>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</si>
  <si>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</si>
  <si>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</si>
  <si>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</si>
  <si>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</si>
  <si>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</si>
  <si>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</si>
  <si>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</si>
  <si>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</si>
  <si>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</si>
  <si>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</si>
  <si>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</si>
  <si>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</si>
  <si>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</si>
  <si>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</si>
  <si>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</si>
  <si>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</si>
  <si>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</si>
  <si>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</si>
  <si>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</si>
  <si>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</si>
  <si>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</si>
  <si>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</si>
  <si>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</si>
  <si>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</si>
  <si>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</si>
  <si>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</si>
  <si>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</si>
  <si>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</si>
  <si>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</si>
  <si>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</si>
  <si>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</si>
  <si>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</si>
  <si>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</si>
  <si>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</si>
  <si>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</si>
  <si>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</si>
  <si>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</si>
  <si>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</si>
  <si>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</si>
  <si>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</si>
  <si>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</si>
  <si>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</si>
  <si>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</si>
  <si>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</si>
  <si>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</si>
  <si>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</si>
  <si>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</si>
  <si>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</si>
  <si>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</si>
  <si>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</si>
  <si>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</si>
  <si>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</si>
  <si>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</si>
  <si>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</si>
  <si>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</si>
  <si>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</si>
  <si>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</si>
  <si>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</si>
  <si>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</si>
  <si>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</si>
  <si>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</si>
  <si>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</si>
  <si>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</si>
  <si>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</si>
  <si>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</si>
  <si>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</si>
  <si>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</si>
  <si>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</si>
  <si>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</si>
  <si>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</si>
  <si>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</si>
  <si>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</si>
  <si>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</si>
  <si>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</si>
  <si>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</si>
  <si>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</si>
  <si>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</si>
  <si>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</si>
  <si>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</si>
  <si>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</si>
  <si>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</si>
  <si>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</si>
  <si>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</si>
  <si>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</si>
  <si>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</si>
  <si>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</si>
  <si>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</si>
  <si>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</si>
  <si>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</si>
  <si>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</si>
  <si>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</si>
  <si>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</si>
  <si>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</si>
  <si>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</si>
  <si>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</si>
  <si>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</si>
  <si>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</si>
  <si>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</si>
  <si>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</si>
  <si>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</si>
  <si>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</si>
  <si>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</si>
  <si>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</si>
  <si>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</si>
  <si>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</si>
  <si>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</si>
  <si>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</si>
  <si>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</si>
  <si>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</si>
  <si>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</si>
  <si>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</si>
  <si>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</si>
  <si>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</si>
  <si>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</si>
  <si>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</si>
  <si>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</si>
  <si>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</si>
  <si>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</si>
  <si>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</si>
  <si>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</si>
  <si>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</si>
  <si>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</si>
  <si>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</si>
  <si>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</si>
  <si>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</si>
  <si>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</si>
  <si>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</si>
  <si>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</si>
  <si>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</si>
  <si>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</si>
  <si>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</si>
  <si>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</si>
  <si>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</si>
  <si>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</si>
  <si>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</si>
  <si>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</si>
  <si>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</si>
  <si>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</si>
  <si>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</si>
  <si>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</si>
  <si>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</si>
  <si>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</si>
  <si>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</si>
  <si>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</si>
  <si>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</si>
  <si>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</si>
  <si>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</si>
  <si>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</si>
  <si>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</si>
  <si>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</si>
  <si>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</si>
  <si>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</si>
  <si>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</si>
  <si>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</si>
  <si>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</si>
  <si>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</si>
  <si>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</si>
  <si>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</si>
  <si>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</si>
  <si>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</si>
  <si>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</si>
  <si>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</si>
  <si>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</si>
  <si>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</si>
  <si>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</si>
  <si>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</si>
  <si>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</si>
  <si>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</si>
  <si>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</si>
  <si>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</si>
  <si>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</si>
  <si>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</si>
  <si>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</si>
  <si>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</si>
  <si>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</si>
  <si>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</si>
  <si>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</si>
  <si>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</si>
  <si>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</si>
  <si>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</si>
  <si>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</si>
  <si>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</si>
  <si>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</si>
  <si>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</si>
  <si>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</si>
  <si>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</si>
  <si>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</si>
  <si>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</si>
  <si>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</si>
  <si>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</si>
  <si>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</si>
  <si>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</si>
  <si>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</si>
  <si>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</si>
  <si>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</si>
  <si>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</si>
  <si>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</si>
  <si>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</si>
  <si>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</si>
  <si>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</si>
  <si>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</si>
  <si>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</si>
  <si>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</si>
  <si>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</si>
  <si>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</si>
  <si>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</si>
  <si>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</si>
  <si>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</si>
  <si>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</si>
  <si>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</si>
  <si>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</si>
  <si>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</si>
  <si>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</si>
  <si>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</si>
  <si>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</si>
  <si>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</si>
  <si>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</si>
  <si>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</si>
  <si>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</si>
  <si>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</si>
  <si>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</si>
  <si>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</si>
  <si>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</si>
  <si>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</si>
  <si>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</si>
  <si>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</si>
  <si>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</si>
  <si>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</si>
  <si>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</si>
  <si>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</si>
  <si>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</si>
  <si>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</si>
  <si>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</si>
  <si>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</si>
  <si>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</si>
  <si>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</si>
  <si>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</si>
  <si>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</si>
  <si>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</si>
  <si>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</si>
  <si>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</si>
  <si>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</si>
  <si>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</si>
  <si>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</si>
  <si>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</si>
  <si>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</si>
  <si>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</si>
  <si>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</si>
  <si>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</si>
  <si>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</si>
  <si>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</si>
  <si>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</si>
  <si>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</si>
  <si>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</si>
  <si>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</si>
  <si>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</si>
  <si>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</si>
  <si>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</si>
  <si>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</si>
  <si>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</si>
  <si>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</si>
  <si>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</si>
  <si>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</si>
  <si>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</si>
  <si>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</si>
  <si>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</si>
  <si>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</si>
  <si>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</si>
  <si>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</si>
  <si>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</si>
  <si>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</si>
  <si>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</si>
  <si>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</si>
  <si>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</si>
  <si>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</si>
  <si>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</si>
  <si>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</si>
  <si>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</si>
  <si>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</si>
  <si>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</si>
  <si>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</si>
  <si>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</si>
  <si>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</si>
  <si>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</si>
  <si>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</si>
  <si>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</si>
  <si>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</si>
  <si>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</si>
  <si>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</si>
  <si>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</si>
  <si>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</si>
  <si>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</si>
  <si>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</si>
  <si>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</si>
  <si>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</si>
  <si>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</si>
  <si>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</si>
  <si>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</si>
  <si>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</si>
  <si>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</si>
  <si>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</si>
  <si>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</si>
  <si>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</si>
  <si>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</si>
  <si>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</si>
  <si>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</si>
  <si>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</si>
  <si>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</si>
  <si>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</si>
  <si>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</si>
  <si>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</si>
  <si>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</si>
  <si>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</si>
  <si>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</si>
  <si>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</si>
  <si>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</si>
  <si>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</si>
  <si>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</si>
  <si>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</si>
  <si>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</si>
  <si>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</si>
  <si>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</si>
  <si>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</si>
  <si>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</si>
  <si>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</si>
  <si>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</si>
  <si>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</si>
  <si>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</si>
  <si>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</si>
  <si>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</si>
  <si>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</si>
  <si>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</si>
  <si>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</si>
  <si>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</si>
  <si>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</si>
  <si>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</si>
  <si>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</si>
  <si>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</si>
  <si>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</si>
  <si>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</si>
  <si>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</si>
  <si>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</si>
  <si>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</si>
  <si>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</si>
  <si>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</si>
  <si>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</si>
  <si>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</si>
  <si>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</si>
  <si>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</si>
  <si>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</si>
  <si>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</si>
  <si>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</si>
  <si>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</si>
  <si>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</si>
  <si>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</si>
  <si>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</si>
  <si>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</si>
  <si>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</si>
  <si>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</si>
  <si>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</si>
  <si>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</si>
  <si>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</si>
  <si>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</si>
  <si>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</si>
  <si>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</si>
  <si>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</si>
  <si>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</si>
  <si>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</si>
  <si>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</si>
  <si>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</si>
  <si>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</si>
  <si>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</si>
  <si>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</si>
  <si>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</si>
  <si>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</si>
  <si>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</si>
  <si>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</si>
  <si>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</si>
  <si>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</si>
  <si>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</si>
  <si>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</si>
  <si>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</si>
  <si>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</si>
  <si>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</si>
  <si>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</si>
  <si>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</si>
  <si>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</si>
  <si>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</si>
  <si>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</si>
  <si>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</si>
  <si>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</si>
  <si>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</si>
  <si>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</si>
  <si>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</si>
  <si>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</si>
  <si>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</si>
  <si>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</si>
  <si>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</si>
  <si>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</si>
  <si>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</si>
  <si>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</si>
  <si>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</si>
  <si>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</si>
  <si>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</si>
  <si>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</si>
  <si>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</si>
  <si>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</si>
  <si>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</si>
  <si>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</si>
  <si>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</si>
  <si>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</si>
  <si>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</si>
  <si>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</si>
  <si>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</si>
  <si>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</si>
  <si>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</si>
  <si>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</si>
  <si>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</si>
  <si>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</si>
  <si>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</si>
  <si>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</si>
  <si>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</si>
  <si>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</si>
  <si>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</si>
  <si>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</si>
  <si>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</si>
  <si>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</si>
  <si>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</si>
  <si>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</si>
  <si>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</si>
  <si>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</si>
  <si>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</si>
  <si>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</si>
  <si>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</si>
  <si>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</si>
  <si>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</si>
  <si>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</si>
  <si>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</si>
  <si>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</si>
  <si>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</si>
  <si>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</si>
  <si>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</si>
  <si>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</si>
  <si>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</si>
  <si>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</si>
  <si>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</si>
  <si>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</si>
  <si>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</si>
  <si>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</si>
  <si>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</si>
  <si>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</si>
  <si>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</si>
  <si>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</si>
  <si>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</si>
  <si>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</si>
  <si>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</si>
  <si>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</si>
  <si>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</si>
  <si>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</si>
  <si>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</si>
  <si>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</si>
  <si>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</si>
  <si>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</si>
  <si>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</si>
  <si>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</si>
  <si>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</si>
  <si>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</si>
  <si>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</si>
  <si>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</si>
  <si>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</si>
  <si>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</si>
  <si>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</si>
  <si>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</si>
  <si>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</si>
  <si>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</si>
  <si>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</si>
  <si>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</si>
  <si>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</si>
  <si>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</si>
  <si>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</si>
  <si>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</si>
  <si>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</si>
  <si>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</si>
  <si>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</si>
  <si>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</si>
  <si>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</si>
  <si>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</si>
  <si>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</si>
  <si>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</si>
  <si>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</si>
  <si>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</si>
  <si>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</si>
  <si>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</si>
  <si>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</si>
  <si>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</si>
  <si>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</si>
  <si>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</si>
  <si>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</si>
  <si>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</si>
  <si>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</si>
  <si>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</si>
  <si>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</si>
  <si>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</si>
  <si>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</si>
  <si>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</si>
  <si>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</si>
  <si>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</si>
  <si>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</si>
  <si>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</si>
  <si>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</si>
  <si>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</si>
  <si>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</si>
  <si>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</si>
  <si>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</si>
  <si>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</si>
  <si>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</si>
  <si>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</si>
  <si>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</si>
  <si>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</si>
  <si>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</si>
  <si>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</si>
  <si>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</si>
  <si>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</si>
  <si>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</si>
  <si>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</si>
  <si>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</si>
  <si>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</si>
  <si>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</si>
  <si>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</si>
  <si>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</si>
  <si>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</si>
  <si>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</si>
  <si>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</si>
  <si>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</si>
  <si>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</si>
  <si>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</si>
  <si>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</si>
  <si>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</si>
  <si>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</si>
  <si>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</si>
  <si>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</si>
  <si>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</si>
  <si>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</si>
  <si>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</si>
  <si>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</si>
  <si>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</si>
  <si>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</si>
  <si>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</si>
  <si>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</si>
  <si>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</si>
  <si>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</si>
  <si>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</si>
  <si>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</si>
  <si>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</si>
  <si>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</si>
  <si>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</si>
  <si>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</si>
  <si>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</si>
  <si>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</si>
  <si>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</si>
  <si>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</si>
  <si>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</si>
  <si>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</si>
  <si>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</si>
  <si>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</si>
  <si>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</si>
  <si>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</si>
  <si>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</si>
  <si>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</si>
  <si>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</si>
  <si>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</si>
  <si>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</si>
  <si>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</si>
  <si>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</si>
  <si>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</si>
  <si>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</si>
  <si>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</si>
  <si>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</si>
  <si>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</si>
  <si>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</si>
  <si>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</si>
  <si>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</si>
  <si>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</si>
  <si>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</si>
  <si>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</si>
  <si>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</si>
  <si>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</si>
  <si>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</si>
  <si>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</si>
  <si>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</si>
  <si>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</si>
  <si>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</si>
  <si>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</si>
  <si>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</si>
  <si>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</si>
  <si>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</si>
  <si>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</si>
  <si>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</si>
  <si>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</si>
  <si>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</si>
  <si>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</si>
  <si>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</si>
  <si>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</si>
  <si>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</si>
  <si>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</si>
  <si>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</si>
  <si>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</si>
  <si>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</si>
  <si>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</si>
  <si>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</si>
  <si>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</si>
  <si>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</si>
  <si>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</si>
  <si>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</si>
  <si>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</si>
  <si>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</si>
  <si>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</si>
  <si>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</si>
  <si>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</si>
  <si>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</si>
  <si>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</si>
  <si>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</si>
  <si>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</si>
  <si>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</si>
  <si>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</si>
  <si>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</si>
  <si>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</si>
  <si>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</si>
  <si>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</si>
  <si>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</si>
  <si>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</si>
  <si>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</si>
  <si>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</si>
  <si>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</si>
  <si>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</si>
  <si>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</si>
  <si>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</si>
  <si>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</si>
  <si>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</si>
  <si>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</si>
  <si>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</si>
  <si>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</si>
  <si>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</si>
  <si>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</si>
  <si>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</si>
  <si>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</si>
  <si>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</si>
  <si>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</si>
  <si>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</si>
  <si>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</si>
  <si>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</si>
  <si>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</si>
  <si>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</si>
  <si>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</si>
  <si>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</si>
  <si>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</si>
  <si>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</si>
  <si>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</si>
  <si>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</si>
  <si>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</si>
  <si>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</si>
  <si>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</si>
  <si>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</si>
  <si>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</si>
  <si>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</si>
  <si>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</si>
  <si>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</si>
  <si>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</si>
  <si>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</si>
  <si>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</si>
  <si>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</si>
  <si>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</si>
  <si>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</si>
  <si>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</si>
  <si>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</si>
  <si>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</si>
  <si>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</si>
  <si>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</si>
  <si>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</si>
  <si>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</si>
  <si>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</si>
  <si>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</si>
  <si>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</si>
  <si>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</si>
  <si>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</si>
  <si>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</si>
  <si>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</si>
  <si>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</si>
  <si>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</si>
  <si>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</si>
  <si>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</si>
  <si>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</si>
  <si>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</si>
  <si>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</si>
  <si>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</si>
  <si>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</si>
  <si>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</si>
  <si>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</si>
  <si>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</si>
  <si>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</si>
  <si>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</si>
  <si>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</si>
  <si>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</si>
  <si>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</si>
  <si>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</si>
  <si>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</si>
  <si>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</si>
  <si>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</si>
  <si>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</si>
  <si>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</si>
  <si>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</si>
  <si>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</si>
  <si>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</si>
  <si>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</si>
  <si>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</si>
  <si>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</si>
  <si>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</si>
  <si>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</si>
  <si>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</si>
  <si>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</si>
  <si>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</si>
  <si>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</si>
  <si>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</si>
  <si>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</si>
  <si>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</si>
  <si>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</si>
  <si>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</si>
  <si>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</si>
  <si>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</si>
  <si>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</si>
  <si>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</si>
  <si>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</si>
  <si>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</si>
  <si>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</si>
  <si>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</si>
  <si>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</si>
  <si>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</si>
  <si>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</si>
  <si>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</si>
  <si>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</si>
  <si>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</si>
  <si>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</si>
  <si>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</si>
  <si>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</si>
  <si>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</si>
  <si>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</si>
  <si>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</si>
  <si>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</si>
  <si>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</si>
  <si>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</si>
  <si>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</si>
  <si>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</si>
  <si>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</si>
  <si>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</si>
  <si>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</si>
  <si>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</si>
  <si>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</si>
  <si>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</si>
  <si>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</si>
  <si>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</si>
  <si>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</si>
  <si>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</si>
  <si>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</si>
  <si>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</si>
  <si>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</si>
  <si>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</si>
  <si>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</si>
  <si>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</si>
  <si>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</si>
  <si>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</si>
  <si>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</si>
  <si>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</si>
  <si>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</si>
  <si>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</si>
  <si>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</si>
  <si>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</si>
  <si>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</si>
  <si>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</si>
  <si>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</si>
  <si>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</si>
  <si>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</si>
  <si>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</si>
  <si>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</si>
  <si>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</si>
  <si>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</si>
  <si>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</si>
  <si>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</si>
  <si>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</si>
  <si>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</si>
  <si>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</si>
  <si>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</si>
  <si>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</si>
  <si>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</si>
  <si>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</si>
  <si>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</si>
  <si>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</si>
  <si>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</si>
  <si>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</si>
  <si>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</si>
  <si>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</si>
  <si>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</si>
  <si>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</si>
  <si>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</si>
  <si>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</si>
  <si>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</si>
  <si>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</si>
  <si>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</si>
  <si>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</si>
  <si>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</si>
  <si>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</si>
  <si>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</si>
  <si>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</si>
  <si>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</si>
  <si>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</si>
  <si>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</si>
  <si>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</si>
  <si>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</si>
  <si>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</si>
  <si>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</si>
  <si>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</si>
  <si>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</si>
  <si>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</si>
  <si>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</si>
  <si>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</si>
  <si>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</si>
  <si>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</si>
  <si>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</si>
  <si>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</si>
  <si>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</si>
  <si>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</si>
  <si>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</si>
  <si>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</si>
  <si>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</si>
  <si>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</si>
  <si>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</si>
  <si>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</si>
  <si>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</si>
  <si>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</si>
  <si>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</si>
  <si>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</si>
  <si>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</si>
  <si>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</si>
  <si>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</si>
  <si>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</si>
  <si>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</si>
  <si>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</si>
  <si>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</si>
  <si>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</si>
  <si>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</si>
  <si>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</si>
  <si>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</si>
  <si>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</si>
  <si>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</si>
  <si>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</si>
  <si>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</si>
  <si>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</si>
  <si>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</si>
  <si>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</si>
  <si>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</si>
  <si>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</si>
  <si>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</si>
  <si>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</si>
  <si>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</si>
  <si>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</si>
  <si>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</si>
  <si>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</si>
  <si>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</si>
  <si>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</si>
  <si>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</si>
  <si>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</si>
  <si>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</si>
  <si>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</si>
  <si>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</si>
  <si>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</si>
  <si>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</si>
  <si>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</si>
  <si>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</si>
  <si>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</si>
  <si>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</si>
  <si>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</si>
  <si>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</si>
  <si>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</si>
  <si>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</si>
  <si>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</si>
  <si>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</si>
  <si>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</si>
  <si>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</si>
  <si>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</si>
  <si>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</si>
  <si>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</si>
  <si>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</si>
  <si>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</si>
  <si>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</si>
  <si>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</si>
  <si>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</si>
  <si>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</si>
  <si>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</si>
  <si>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</si>
  <si>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</si>
  <si>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</si>
  <si>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</si>
  <si>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</si>
  <si>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</si>
  <si>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</si>
  <si>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</si>
  <si>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</si>
  <si>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</si>
  <si>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</si>
  <si>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</si>
  <si>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</si>
  <si>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</si>
  <si>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</si>
  <si>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</si>
  <si>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</si>
  <si>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</si>
  <si>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</si>
  <si>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</si>
  <si>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</si>
  <si>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</si>
  <si>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</si>
  <si>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</si>
  <si>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</si>
  <si>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</si>
  <si>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</si>
  <si>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</si>
  <si>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</si>
  <si>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</si>
  <si>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</si>
  <si>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</si>
  <si>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</si>
  <si>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</si>
  <si>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</si>
  <si>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</si>
  <si>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</si>
  <si>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</si>
  <si>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</si>
  <si>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</si>
  <si>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</si>
  <si>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</si>
  <si>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</si>
  <si>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</si>
  <si>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</si>
  <si>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</si>
  <si>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</si>
  <si>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</si>
  <si>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</si>
  <si>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</si>
  <si>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</si>
  <si>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</si>
  <si>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</si>
  <si>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</si>
  <si>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</si>
  <si>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</si>
  <si>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</si>
  <si>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</si>
  <si>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</si>
  <si>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</si>
  <si>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</si>
  <si>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</si>
  <si>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</si>
  <si>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</si>
  <si>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</si>
  <si>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</si>
  <si>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</si>
  <si>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</si>
  <si>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</si>
  <si>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</si>
  <si>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</si>
  <si>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</si>
  <si>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</si>
  <si>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</si>
  <si>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</si>
  <si>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</si>
  <si>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</si>
  <si>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</si>
  <si>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</si>
  <si>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</si>
  <si>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</si>
  <si>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</si>
  <si>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</si>
  <si>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</si>
  <si>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</si>
  <si>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</si>
  <si>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</si>
  <si>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</si>
  <si>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</si>
  <si>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</si>
  <si>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</si>
  <si>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</si>
  <si>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</si>
  <si>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</si>
  <si>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</si>
  <si>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</si>
  <si>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</si>
  <si>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</si>
  <si>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</si>
  <si>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</si>
  <si>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</si>
  <si>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</si>
  <si>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</si>
  <si>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</si>
  <si>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</si>
  <si>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</si>
  <si>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</si>
  <si>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</si>
  <si>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</si>
  <si>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</si>
  <si>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</si>
  <si>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</si>
  <si>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</si>
  <si>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</si>
  <si>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</si>
  <si>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</si>
  <si>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</si>
  <si>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</si>
  <si>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</si>
  <si>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</si>
  <si>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</si>
  <si>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</si>
  <si>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</si>
  <si>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</si>
  <si>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</si>
  <si>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</si>
  <si>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</si>
  <si>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</si>
  <si>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</si>
  <si>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</si>
  <si>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</si>
  <si>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</si>
  <si>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</si>
  <si>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</si>
  <si>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</si>
  <si>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</si>
  <si>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</si>
  <si>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</si>
  <si>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</si>
  <si>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</si>
  <si>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</si>
  <si>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</si>
  <si>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</si>
  <si>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</si>
  <si>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</si>
  <si>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</si>
  <si>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</si>
  <si>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</si>
  <si>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</si>
  <si>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</si>
  <si>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</si>
  <si>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</si>
  <si>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</si>
  <si>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</si>
  <si>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</si>
  <si>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</si>
  <si>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</si>
  <si>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</si>
  <si>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</si>
  <si>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</si>
  <si>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</si>
  <si>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</si>
  <si>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</si>
  <si>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</si>
  <si>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</si>
  <si>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</si>
  <si>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</si>
  <si>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</si>
  <si>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</si>
  <si>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</si>
  <si>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</si>
  <si>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</si>
  <si>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</si>
  <si>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</si>
  <si>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</si>
  <si>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</si>
  <si>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</si>
  <si>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</si>
  <si>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</si>
  <si>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</si>
  <si>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</si>
  <si>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</si>
  <si>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</si>
  <si>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</si>
  <si>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</si>
  <si>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</si>
  <si>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</si>
  <si>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</si>
  <si>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</si>
  <si>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</si>
  <si>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</si>
  <si>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</si>
  <si>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</si>
  <si>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</si>
  <si>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</si>
  <si>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</si>
  <si>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</si>
  <si>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</si>
  <si>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</si>
  <si>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</si>
  <si>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</si>
  <si>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</si>
  <si>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</si>
  <si>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</si>
  <si>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</si>
  <si>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</si>
  <si>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</si>
  <si>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</si>
  <si>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</si>
  <si>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</si>
  <si>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</si>
  <si>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</si>
  <si>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</si>
  <si>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</si>
  <si>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</si>
  <si>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</si>
  <si>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</si>
  <si>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</si>
  <si>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</si>
  <si>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</si>
  <si>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</si>
  <si>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</si>
  <si>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</si>
  <si>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</si>
  <si>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</si>
  <si>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</si>
  <si>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</si>
  <si>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</si>
  <si>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</si>
  <si>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</si>
  <si>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</si>
  <si>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</si>
  <si>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</si>
  <si>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</si>
  <si>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</si>
  <si>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</si>
  <si>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</si>
  <si>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</si>
  <si>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</si>
  <si>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</si>
  <si>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</si>
  <si>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</si>
  <si>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</si>
  <si>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</si>
  <si>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</si>
  <si>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</si>
  <si>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</si>
  <si>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</si>
  <si>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</si>
  <si>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</si>
  <si>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</si>
  <si>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</si>
  <si>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</si>
  <si>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</si>
  <si>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</si>
  <si>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</si>
  <si>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</si>
  <si>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</si>
  <si>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</si>
  <si>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</si>
  <si>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</si>
  <si>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</si>
  <si>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</si>
  <si>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</si>
  <si>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</si>
  <si>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</si>
  <si>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</si>
  <si>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</si>
  <si>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</si>
  <si>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</si>
  <si>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</si>
  <si>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</si>
  <si>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</si>
  <si>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</si>
  <si>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</si>
  <si>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</si>
  <si>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</si>
  <si>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</si>
  <si>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</si>
  <si>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</si>
  <si>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</si>
  <si>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</si>
  <si>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</si>
  <si>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</si>
  <si>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</si>
  <si>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</si>
  <si>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</si>
  <si>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</si>
  <si>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</si>
  <si>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</si>
  <si>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</si>
  <si>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</si>
  <si>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</si>
  <si>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</si>
  <si>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</si>
  <si>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</si>
  <si>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</si>
  <si>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</si>
  <si>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</si>
  <si>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</si>
  <si>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</si>
  <si>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</si>
  <si>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</si>
  <si>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</si>
  <si>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</si>
  <si>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</si>
  <si>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</si>
  <si>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</si>
  <si>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</si>
  <si>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</si>
  <si>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</si>
  <si>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</si>
  <si>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</si>
  <si>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</si>
  <si>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</si>
  <si>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</si>
  <si>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</si>
  <si>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</si>
  <si>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</si>
  <si>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</si>
  <si>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</si>
  <si>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</si>
  <si>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</si>
  <si>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</si>
  <si>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</si>
  <si>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</si>
  <si>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</si>
  <si>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</si>
  <si>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</si>
  <si>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</si>
  <si>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</si>
  <si>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</si>
  <si>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</si>
  <si>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</si>
  <si>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</si>
  <si>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</si>
  <si>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</si>
  <si>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</si>
  <si>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</si>
  <si>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</si>
  <si>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</si>
  <si>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</si>
  <si>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</si>
  <si>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</si>
  <si>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</si>
  <si>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</si>
  <si>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</si>
  <si>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</si>
  <si>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</si>
  <si>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</si>
  <si>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</si>
  <si>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</si>
  <si>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</si>
  <si>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</si>
  <si>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</si>
  <si>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</si>
  <si>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</si>
  <si>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</si>
  <si>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</si>
  <si>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</si>
  <si>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</si>
  <si>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</si>
  <si>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</si>
  <si>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</si>
  <si>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</si>
  <si>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</si>
  <si>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</si>
  <si>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</si>
  <si>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</si>
  <si>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</si>
  <si>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</si>
  <si>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</si>
  <si>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</si>
  <si>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</si>
  <si>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</si>
  <si>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</si>
  <si>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</si>
  <si>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</si>
  <si>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</si>
  <si>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</si>
  <si>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</si>
  <si>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</si>
  <si>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</si>
  <si>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</si>
  <si>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</si>
  <si>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</si>
  <si>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</si>
  <si>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</si>
  <si>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</si>
  <si>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</si>
  <si>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</si>
  <si>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</si>
  <si>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</si>
  <si>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</si>
  <si>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</si>
  <si>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</si>
  <si>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</si>
  <si>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</si>
  <si>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</si>
  <si>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</si>
  <si>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</si>
  <si>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</si>
  <si>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</si>
  <si>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</si>
  <si>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</si>
  <si>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</si>
  <si>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</si>
  <si>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</si>
  <si>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</si>
  <si>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</si>
  <si>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</si>
  <si>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</si>
  <si>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</si>
  <si>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</si>
  <si>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</si>
  <si>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</si>
  <si>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</si>
  <si>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</si>
  <si>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</si>
  <si>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</si>
  <si>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</si>
  <si>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</si>
  <si>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</si>
  <si>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</si>
  <si>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</si>
  <si>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</si>
  <si>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</si>
  <si>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</si>
  <si>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</si>
  <si>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</si>
  <si>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</si>
  <si>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</si>
  <si>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</si>
  <si>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</si>
  <si>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</si>
  <si>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</si>
  <si>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</si>
  <si>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</si>
  <si>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</si>
  <si>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</si>
  <si>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</si>
  <si>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</si>
  <si>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</si>
  <si>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</si>
  <si>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</si>
  <si>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</si>
  <si>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</si>
  <si>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</si>
  <si>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</si>
  <si>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</si>
  <si>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</si>
  <si>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</si>
  <si>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</si>
  <si>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</si>
  <si>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</si>
  <si>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</si>
  <si>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</si>
  <si>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</si>
  <si>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</si>
  <si>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</si>
  <si>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</si>
  <si>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</si>
  <si>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</si>
  <si>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</si>
  <si>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</si>
  <si>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</si>
  <si>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</si>
  <si>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</si>
  <si>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</si>
  <si>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</si>
  <si>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</si>
  <si>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</si>
  <si>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</si>
  <si>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</si>
  <si>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</si>
  <si>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</si>
  <si>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</si>
  <si>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</si>
  <si>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</si>
  <si>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</si>
  <si>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</si>
  <si>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</si>
  <si>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</si>
  <si>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</si>
  <si>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</si>
  <si>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</si>
  <si>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</si>
  <si>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</si>
  <si>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</si>
  <si>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</si>
  <si>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</si>
  <si>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</si>
  <si>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</si>
  <si>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</si>
  <si>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</si>
  <si>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</si>
  <si>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</si>
  <si>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</si>
  <si>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</si>
  <si>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</si>
  <si>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</si>
  <si>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</si>
  <si>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</si>
  <si>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</si>
  <si>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</si>
  <si>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</si>
  <si>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</si>
  <si>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</si>
  <si>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</si>
  <si>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</si>
  <si>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</si>
  <si>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</si>
  <si>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</si>
  <si>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</si>
  <si>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</si>
  <si>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</si>
  <si>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</si>
  <si>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</si>
  <si>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</si>
  <si>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</si>
  <si>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</si>
  <si>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</si>
  <si>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</si>
  <si>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</si>
  <si>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</si>
  <si>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</si>
  <si>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</si>
  <si>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</si>
  <si>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</si>
  <si>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</si>
  <si>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</si>
  <si>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</si>
  <si>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</si>
  <si>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</si>
  <si>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</si>
  <si>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</si>
  <si>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</si>
  <si>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</si>
  <si>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</si>
  <si>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</si>
  <si>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</si>
  <si>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</si>
  <si>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</si>
  <si>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</si>
  <si>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</si>
  <si>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</si>
  <si>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</si>
  <si>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</si>
  <si>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</si>
  <si>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</si>
  <si>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</si>
  <si>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</si>
  <si>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</si>
  <si>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</si>
  <si>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</si>
  <si>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</si>
  <si>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</si>
  <si>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</si>
  <si>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</si>
  <si>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</si>
  <si>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</si>
  <si>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</si>
  <si>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</si>
  <si>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</si>
  <si>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</si>
  <si>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</si>
  <si>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</si>
  <si>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</si>
  <si>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</si>
  <si>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</si>
  <si>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</si>
  <si>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</si>
  <si>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</si>
  <si>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</si>
  <si>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</si>
  <si>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</si>
  <si>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</si>
  <si>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</si>
  <si>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</si>
  <si>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</si>
  <si>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</si>
  <si>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</si>
  <si>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</si>
  <si>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</si>
  <si>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</si>
  <si>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</si>
  <si>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</si>
  <si>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</si>
  <si>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</si>
  <si>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</si>
  <si>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</si>
  <si>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</si>
  <si>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</si>
  <si>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</si>
  <si>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</si>
  <si>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</si>
  <si>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</si>
  <si>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</si>
  <si>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</si>
  <si>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</si>
  <si>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</si>
  <si>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</si>
  <si>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</si>
  <si>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</si>
  <si>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</si>
  <si>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</si>
  <si>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</si>
  <si>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</si>
  <si>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</si>
  <si>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</si>
  <si>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</si>
  <si>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</si>
  <si>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</si>
  <si>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</si>
  <si>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</si>
  <si>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</si>
  <si>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</si>
  <si>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</si>
  <si>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</si>
  <si>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</si>
  <si>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</si>
  <si>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</si>
  <si>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</si>
  <si>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</si>
  <si>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</si>
  <si>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</si>
  <si>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</si>
  <si>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</si>
  <si>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</si>
  <si>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</si>
  <si>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</si>
  <si>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</si>
  <si>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</si>
  <si>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</si>
  <si>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</si>
  <si>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</si>
  <si>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</si>
  <si>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</si>
  <si>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</si>
  <si>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</si>
  <si>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</si>
  <si>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</si>
  <si>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</si>
  <si>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</si>
  <si>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</si>
  <si>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</si>
  <si>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</si>
  <si>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</si>
  <si>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</si>
  <si>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</si>
  <si>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</si>
  <si>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</si>
  <si>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</si>
  <si>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</si>
  <si>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</si>
  <si>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</si>
  <si>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</si>
  <si>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</si>
  <si>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</si>
  <si>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</si>
  <si>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</si>
  <si>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</si>
  <si>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</si>
  <si>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</si>
  <si>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</si>
  <si>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</si>
  <si>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</si>
  <si>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</si>
  <si>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</si>
  <si>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</si>
  <si>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</si>
  <si>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</si>
  <si>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</si>
  <si>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</si>
  <si>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</si>
  <si>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</si>
  <si>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</si>
  <si>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</si>
  <si>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</si>
  <si>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</si>
  <si>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</si>
  <si>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</si>
  <si>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</si>
  <si>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</si>
  <si>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</si>
  <si>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</si>
  <si>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</si>
  <si>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</si>
  <si>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</si>
  <si>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</si>
  <si>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</si>
  <si>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</si>
  <si>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</si>
  <si>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</si>
  <si>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</si>
  <si>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</si>
  <si>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</si>
  <si>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</si>
  <si>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</si>
  <si>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</si>
  <si>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</si>
  <si>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</si>
  <si>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</si>
  <si>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</si>
  <si>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</si>
  <si>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</si>
  <si>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</si>
  <si>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</si>
  <si>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</si>
  <si>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</si>
  <si>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</si>
  <si>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</si>
  <si>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</si>
  <si>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</si>
  <si>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</si>
  <si>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</si>
  <si>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</si>
  <si>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</si>
  <si>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</si>
  <si>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</si>
  <si>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</si>
  <si>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</si>
  <si>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</si>
  <si>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</si>
  <si>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</si>
  <si>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</si>
  <si>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</si>
  <si>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</si>
  <si>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</si>
  <si>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</si>
  <si>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</si>
  <si>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</si>
  <si>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</si>
  <si>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</si>
  <si>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</si>
  <si>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</si>
  <si>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</si>
  <si>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</si>
  <si>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</si>
  <si>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</si>
  <si>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</si>
  <si>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</si>
  <si>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</si>
  <si>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</si>
  <si>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</si>
  <si>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</si>
  <si>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</si>
  <si>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</si>
  <si>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</si>
  <si>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</si>
  <si>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</si>
  <si>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</si>
  <si>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</si>
  <si>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</si>
  <si>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</si>
  <si>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</si>
  <si>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</si>
  <si>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</si>
  <si>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</si>
  <si>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</si>
  <si>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</si>
  <si>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</si>
  <si>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</si>
  <si>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</si>
  <si>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</si>
  <si>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</si>
  <si>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</si>
  <si>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</si>
  <si>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</si>
  <si>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</si>
  <si>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</si>
  <si>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</si>
  <si>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</si>
  <si>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</si>
  <si>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</si>
  <si>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</si>
  <si>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</si>
  <si>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</si>
  <si>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</si>
  <si>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</si>
  <si>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</si>
  <si>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</si>
  <si>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</si>
  <si>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</si>
  <si>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</si>
  <si>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</si>
  <si>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</si>
  <si>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</si>
  <si>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</si>
  <si>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</si>
  <si>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</si>
  <si>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</si>
  <si>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</si>
  <si>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</si>
  <si>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</si>
  <si>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</si>
  <si>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</si>
  <si>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</si>
  <si>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</si>
  <si>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</si>
  <si>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</si>
  <si>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</si>
  <si>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</si>
  <si>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</si>
  <si>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</si>
  <si>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</si>
  <si>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</si>
  <si>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</si>
  <si>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</si>
  <si>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</si>
  <si>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</si>
  <si>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</si>
  <si>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</si>
  <si>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</si>
  <si>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</si>
  <si>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</si>
  <si>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</si>
  <si>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</si>
  <si>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</si>
  <si>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</si>
  <si>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</si>
  <si>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</si>
  <si>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</si>
  <si>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</si>
  <si>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</si>
  <si>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</si>
  <si>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</si>
  <si>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</si>
  <si>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</si>
  <si>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</si>
  <si>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</si>
  <si>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</si>
  <si>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</si>
  <si>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</si>
  <si>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</si>
  <si>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</si>
  <si>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</si>
  <si>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</si>
  <si>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</si>
  <si>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</si>
  <si>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</si>
  <si>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</si>
  <si>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</si>
  <si>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</si>
  <si>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</si>
  <si>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</si>
  <si>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</si>
  <si>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</si>
  <si>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</si>
  <si>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</si>
  <si>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</si>
  <si>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</si>
  <si>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</si>
  <si>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</si>
  <si>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</si>
  <si>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</si>
  <si>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</si>
  <si>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</si>
  <si>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</si>
  <si>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</si>
  <si>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</si>
  <si>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</si>
  <si>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</si>
  <si>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</si>
  <si>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</si>
  <si>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</si>
  <si>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</si>
  <si>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</si>
  <si>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</si>
  <si>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</si>
  <si>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</si>
  <si>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</si>
  <si>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</si>
  <si>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</si>
  <si>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</si>
  <si>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</si>
  <si>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</si>
  <si>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</si>
  <si>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</si>
  <si>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</si>
  <si>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</si>
  <si>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</si>
  <si>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</si>
  <si>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</si>
  <si>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</si>
  <si>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</si>
  <si>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</si>
  <si>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</si>
  <si>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</si>
  <si>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</si>
  <si>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</si>
  <si>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</si>
  <si>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</si>
  <si>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</si>
  <si>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</si>
  <si>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</si>
  <si>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</si>
  <si>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</si>
  <si>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</si>
  <si>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</si>
  <si>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</si>
  <si>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</si>
  <si>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</si>
  <si>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</si>
  <si>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</si>
  <si>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</si>
  <si>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</si>
  <si>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</si>
  <si>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</si>
  <si>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</si>
  <si>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</si>
  <si>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</si>
  <si>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</si>
  <si>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</si>
  <si>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</si>
  <si>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</si>
  <si>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</si>
  <si>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</si>
  <si>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</si>
  <si>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</si>
  <si>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</si>
  <si>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</si>
  <si>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</si>
  <si>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</si>
  <si>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</si>
  <si>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</si>
  <si>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</si>
  <si>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</si>
  <si>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</si>
  <si>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</si>
  <si>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</si>
  <si>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</si>
  <si>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</si>
  <si>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</si>
  <si>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</si>
  <si>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</si>
  <si>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</si>
  <si>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</si>
  <si>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</si>
  <si>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</si>
  <si>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</si>
  <si>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</si>
  <si>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</si>
  <si>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</si>
  <si>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</si>
  <si>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</si>
  <si>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</si>
  <si>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</si>
  <si>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</si>
  <si>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</si>
  <si>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</si>
  <si>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</si>
  <si>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</si>
  <si>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</si>
  <si>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</si>
  <si>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</si>
  <si>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</si>
  <si>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</si>
  <si>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</si>
  <si>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</si>
  <si>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</si>
  <si>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</si>
  <si>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</si>
  <si>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</si>
  <si>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</si>
  <si>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</si>
  <si>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</si>
  <si>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</si>
  <si>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</si>
  <si>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</si>
  <si>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</si>
  <si>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</si>
  <si>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</si>
  <si>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</si>
  <si>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</si>
  <si>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</si>
  <si>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</si>
  <si>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</si>
  <si>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</si>
  <si>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</si>
  <si>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</si>
  <si>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</si>
  <si>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</si>
  <si>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</si>
  <si>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</si>
  <si>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</si>
  <si>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</si>
  <si>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</si>
  <si>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</si>
  <si>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</si>
  <si>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</si>
  <si>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</si>
  <si>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</si>
  <si>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</si>
  <si>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</si>
  <si>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</si>
  <si>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</si>
  <si>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</si>
  <si>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</si>
  <si>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</si>
  <si>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</si>
  <si>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</si>
  <si>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</si>
  <si>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</si>
  <si>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</si>
  <si>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</si>
  <si>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</si>
  <si>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</si>
  <si>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</si>
  <si>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</si>
  <si>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</si>
  <si>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</si>
  <si>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</si>
  <si>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</si>
  <si>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</si>
  <si>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</si>
  <si>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</si>
  <si>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</si>
  <si>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</si>
  <si>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</si>
  <si>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</si>
  <si>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</si>
  <si>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</si>
  <si>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</si>
  <si>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</si>
  <si>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</si>
  <si>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</si>
  <si>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</si>
  <si>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</si>
  <si>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</si>
  <si>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</si>
  <si>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</si>
  <si>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</si>
  <si>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</si>
  <si>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</si>
  <si>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</si>
  <si>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</si>
  <si>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</si>
  <si>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</si>
  <si>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</si>
  <si>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</si>
  <si>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</si>
  <si>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</si>
  <si>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</si>
  <si>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</si>
  <si>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</si>
  <si>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</si>
  <si>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</si>
  <si>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</si>
  <si>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</si>
  <si>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</si>
  <si>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</si>
  <si>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</si>
  <si>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</si>
  <si>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</si>
  <si>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</si>
  <si>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</si>
  <si>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</si>
  <si>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</si>
  <si>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</si>
  <si>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</si>
  <si>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</si>
  <si>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</si>
  <si>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</si>
  <si>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</si>
  <si>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</si>
  <si>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</si>
  <si>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</si>
  <si>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</si>
  <si>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</si>
  <si>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</si>
  <si>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</si>
  <si>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</si>
  <si>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</si>
  <si>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</si>
  <si>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</si>
  <si>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</si>
  <si>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</si>
  <si>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</si>
  <si>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</si>
  <si>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</si>
  <si>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</si>
  <si>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</si>
  <si>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</si>
  <si>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</si>
  <si>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</si>
  <si>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</si>
  <si>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</si>
  <si>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</si>
  <si>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</si>
  <si>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</si>
  <si>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</si>
  <si>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</si>
  <si>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</si>
  <si>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</si>
  <si>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</si>
  <si>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</si>
  <si>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</si>
  <si>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</si>
  <si>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</si>
  <si>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</si>
  <si>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</si>
  <si>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</si>
  <si>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</si>
  <si>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</si>
  <si>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</si>
  <si>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</si>
  <si>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</si>
  <si>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</si>
  <si>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</si>
  <si>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</si>
  <si>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</si>
  <si>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</si>
  <si>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</si>
  <si>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</si>
  <si>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</si>
  <si>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</si>
  <si>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</si>
  <si>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</si>
  <si>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</si>
  <si>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</si>
  <si>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</si>
  <si>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</si>
  <si>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</si>
  <si>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</si>
  <si>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</si>
  <si>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</si>
  <si>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</si>
  <si>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</si>
  <si>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</si>
  <si>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</si>
  <si>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</si>
  <si>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</si>
  <si>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</si>
  <si>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</si>
  <si>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</si>
  <si>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</si>
  <si>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</si>
  <si>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</si>
  <si>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</si>
  <si>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</si>
  <si>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</si>
  <si>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</si>
  <si>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</si>
  <si>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</si>
  <si>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</si>
  <si>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</si>
  <si>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</si>
  <si>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</si>
  <si>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</si>
  <si>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</si>
  <si>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</si>
  <si>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</si>
  <si>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</si>
  <si>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</si>
  <si>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</si>
  <si>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</si>
  <si>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</si>
  <si>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</si>
  <si>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</si>
  <si>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</si>
  <si>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</si>
  <si>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</si>
  <si>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</si>
  <si>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</si>
  <si>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</si>
  <si>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</si>
  <si>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</si>
  <si>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</si>
  <si>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</si>
  <si>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</si>
  <si>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</si>
  <si>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</si>
  <si>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</si>
  <si>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</si>
  <si>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</si>
  <si>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</si>
  <si>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</si>
  <si>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</si>
  <si>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</si>
  <si>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</si>
  <si>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</si>
  <si>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</si>
  <si>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</si>
  <si>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</si>
  <si>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</si>
  <si>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</si>
  <si>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</si>
  <si>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</si>
  <si>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</si>
  <si>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</si>
  <si>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</si>
  <si>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</si>
  <si>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</si>
  <si>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</si>
  <si>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</si>
  <si>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</si>
  <si>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</si>
  <si>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</si>
  <si>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</si>
  <si>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</si>
  <si>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</si>
  <si>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</si>
  <si>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</si>
  <si>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</si>
  <si>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</si>
  <si>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</si>
  <si>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</si>
  <si>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</si>
  <si>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</si>
  <si>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</si>
  <si>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</si>
  <si>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</si>
  <si>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</si>
  <si>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</si>
  <si>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</si>
  <si>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</si>
  <si>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</si>
  <si>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</si>
  <si>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</si>
  <si>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</si>
  <si>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</si>
  <si>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</si>
  <si>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</si>
  <si>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</si>
  <si>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</si>
  <si>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</si>
  <si>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</si>
  <si>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</si>
  <si>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</si>
  <si>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</si>
  <si>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</si>
  <si>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</si>
  <si>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</si>
  <si>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</si>
  <si>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</si>
  <si>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</si>
  <si>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</si>
  <si>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</si>
  <si>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</si>
  <si>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</si>
  <si>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</si>
  <si>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</si>
  <si>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</si>
  <si>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</si>
  <si>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</si>
  <si>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</si>
  <si>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</si>
  <si>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</si>
  <si>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</si>
  <si>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</si>
  <si>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</si>
  <si>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</si>
  <si>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</si>
  <si>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</si>
  <si>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</si>
  <si>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</si>
  <si>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</si>
  <si>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</si>
  <si>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</si>
  <si>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</si>
  <si>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</si>
  <si>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</si>
  <si>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</si>
  <si>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</si>
  <si>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</si>
  <si>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</si>
  <si>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</si>
  <si>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</si>
  <si>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</si>
  <si>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</si>
  <si>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</si>
  <si>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</si>
  <si>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</si>
  <si>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</si>
  <si>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</si>
  <si>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</si>
  <si>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</si>
  <si>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</si>
  <si>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</si>
  <si>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</si>
  <si>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</si>
  <si>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</si>
  <si>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</si>
  <si>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</si>
  <si>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</si>
  <si>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</si>
  <si>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</si>
  <si>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</si>
  <si>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</si>
  <si>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</si>
  <si>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</si>
  <si>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</si>
  <si>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</si>
  <si>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</si>
  <si>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</si>
  <si>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</si>
  <si>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</si>
  <si>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</si>
  <si>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</si>
  <si>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</si>
  <si>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</si>
  <si>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</si>
  <si>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</si>
  <si>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</si>
  <si>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</si>
  <si>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</si>
  <si>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</si>
  <si>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</si>
  <si>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</si>
  <si>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</si>
  <si>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</si>
  <si>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</si>
  <si>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</si>
  <si>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</si>
  <si>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</si>
  <si>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</si>
  <si>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</si>
  <si>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</si>
  <si>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</si>
  <si>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</si>
  <si>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</si>
  <si>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</si>
  <si>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</si>
  <si>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</si>
  <si>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</si>
  <si>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</si>
  <si>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</si>
  <si>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</si>
  <si>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</si>
  <si>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</si>
  <si>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</si>
  <si>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</si>
  <si>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</si>
  <si>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</si>
  <si>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</si>
  <si>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</si>
  <si>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</si>
  <si>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</si>
  <si>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</si>
  <si>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</si>
  <si>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</si>
  <si>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</si>
  <si>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</si>
  <si>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</si>
  <si>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</si>
  <si>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</si>
  <si>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</si>
  <si>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</si>
  <si>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</si>
  <si>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</si>
  <si>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</si>
  <si>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</si>
  <si>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</si>
  <si>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</si>
  <si>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</si>
  <si>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</si>
  <si>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</si>
  <si>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</si>
  <si>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</si>
  <si>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</si>
  <si>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</si>
  <si>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</si>
  <si>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</si>
  <si>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</si>
  <si>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</si>
  <si>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</si>
  <si>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</si>
  <si>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</si>
  <si>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</si>
  <si>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</si>
  <si>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</si>
  <si>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</si>
  <si>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</si>
  <si>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</si>
  <si>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</si>
  <si>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</si>
  <si>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</si>
  <si>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</si>
  <si>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</si>
  <si>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</si>
  <si>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</si>
  <si>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</si>
  <si>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</si>
  <si>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</si>
  <si>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</si>
  <si>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</si>
  <si>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</si>
  <si>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</si>
  <si>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</si>
  <si>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</si>
  <si>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</si>
  <si>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</si>
  <si>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</si>
  <si>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</si>
  <si>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</si>
  <si>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</si>
  <si>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</si>
  <si>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</si>
  <si>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</si>
  <si>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</si>
  <si>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</si>
  <si>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</si>
  <si>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</si>
  <si>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</si>
  <si>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</si>
  <si>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</si>
  <si>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</si>
  <si>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</si>
  <si>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</si>
  <si>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</si>
  <si>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</si>
  <si>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</si>
  <si>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</si>
  <si>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</si>
  <si>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</si>
  <si>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</si>
  <si>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</si>
  <si>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</si>
  <si>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</si>
  <si>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</si>
  <si>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</si>
  <si>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</si>
  <si>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</si>
  <si>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</si>
  <si>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</si>
  <si>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</si>
  <si>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</si>
  <si>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</si>
  <si>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</si>
  <si>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</si>
  <si>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</si>
  <si>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</si>
  <si>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</si>
  <si>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</si>
  <si>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</si>
  <si>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</si>
  <si>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</si>
  <si>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</si>
  <si>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</si>
  <si>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</si>
  <si>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</si>
  <si>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</si>
  <si>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</si>
  <si>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</si>
  <si>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</si>
  <si>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</si>
  <si>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</si>
  <si>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</si>
  <si>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</si>
  <si>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</si>
  <si>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</si>
  <si>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</si>
  <si>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</si>
  <si>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</si>
  <si>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</si>
  <si>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</si>
  <si>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</si>
  <si>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</si>
  <si>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</si>
  <si>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</si>
  <si>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</si>
  <si>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</si>
  <si>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</si>
  <si>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</si>
  <si>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</si>
  <si>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</si>
  <si>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</si>
  <si>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</si>
  <si>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</si>
  <si>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</si>
  <si>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</si>
  <si>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</si>
  <si>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</si>
  <si>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</si>
  <si>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</si>
  <si>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</si>
  <si>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</si>
  <si>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</si>
  <si>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</si>
  <si>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</si>
  <si>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</si>
  <si>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</si>
  <si>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</si>
  <si>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</si>
  <si>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</si>
  <si>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</si>
  <si>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</si>
  <si>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</si>
  <si>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</si>
  <si>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</si>
  <si>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</si>
  <si>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</si>
  <si>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</si>
  <si>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</si>
  <si>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</si>
  <si>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</si>
  <si>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</si>
  <si>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</si>
  <si>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</si>
  <si>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</si>
  <si>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</si>
  <si>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</si>
  <si>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</si>
  <si>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</si>
  <si>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</si>
  <si>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</si>
  <si>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</si>
  <si>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</si>
  <si>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</si>
  <si>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</si>
  <si>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</si>
  <si>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</si>
  <si>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</si>
  <si>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</si>
  <si>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</si>
  <si>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</si>
  <si>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</si>
  <si>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</si>
  <si>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</si>
  <si>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</si>
  <si>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</si>
  <si>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</si>
  <si>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</si>
  <si>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</si>
  <si>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</si>
  <si>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</si>
  <si>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</si>
  <si>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</si>
  <si>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</si>
  <si>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</si>
  <si>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</si>
  <si>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</si>
  <si>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</si>
  <si>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</si>
  <si>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</si>
  <si>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</si>
  <si>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</si>
  <si>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</si>
  <si>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</si>
  <si>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</si>
  <si>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</si>
  <si>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</si>
  <si>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</si>
  <si>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</si>
  <si>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</si>
  <si>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</si>
  <si>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</si>
  <si>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</si>
  <si>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</si>
  <si>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</si>
  <si>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</si>
  <si>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</si>
  <si>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</si>
  <si>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</si>
  <si>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</si>
  <si>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</si>
  <si>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</si>
  <si>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</si>
  <si>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</si>
  <si>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</si>
  <si>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</si>
  <si>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</si>
  <si>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</si>
  <si>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</si>
  <si>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</si>
  <si>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</si>
  <si>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</si>
  <si>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</si>
  <si>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</si>
  <si>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</si>
  <si>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</si>
  <si>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</si>
  <si>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</si>
  <si>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</si>
  <si>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</si>
  <si>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</si>
  <si>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</si>
  <si>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</si>
  <si>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</si>
  <si>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</si>
  <si>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</si>
  <si>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</si>
  <si>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</si>
  <si>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</si>
  <si>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</si>
  <si>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</si>
  <si>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</si>
  <si>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</si>
  <si>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</si>
  <si>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</si>
  <si>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</si>
  <si>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</si>
  <si>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</si>
  <si>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</si>
  <si>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</si>
  <si>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</si>
  <si>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</si>
  <si>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</si>
  <si>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</si>
  <si>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</si>
  <si>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</si>
  <si>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</si>
  <si>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</si>
  <si>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</si>
  <si>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</si>
  <si>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</si>
  <si>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</si>
  <si>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</si>
  <si>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</si>
  <si>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</si>
  <si>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</si>
  <si>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</si>
  <si>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</si>
  <si>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</si>
  <si>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</si>
  <si>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</si>
  <si>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</si>
  <si>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</si>
  <si>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</si>
  <si>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</si>
  <si>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</si>
  <si>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</si>
  <si>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</si>
  <si>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</si>
  <si>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</si>
  <si>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</si>
  <si>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</si>
  <si>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</si>
  <si>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</si>
  <si>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</si>
  <si>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</si>
  <si>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</si>
  <si>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</si>
  <si>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</si>
  <si>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</si>
  <si>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</si>
  <si>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</si>
  <si>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</si>
  <si>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</si>
  <si>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</si>
  <si>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</si>
  <si>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</si>
  <si>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</si>
  <si>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</si>
  <si>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</si>
  <si>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</si>
  <si>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</si>
  <si>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</si>
  <si>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</si>
  <si>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</si>
  <si>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</si>
  <si>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</si>
  <si>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</si>
  <si>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</si>
  <si>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</si>
  <si>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</si>
  <si>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</si>
  <si>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</si>
  <si>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</si>
  <si>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</si>
  <si>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</si>
  <si>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</si>
  <si>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</si>
  <si>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</si>
  <si>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</si>
  <si>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</si>
  <si>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</si>
  <si>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</si>
  <si>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</si>
  <si>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</si>
  <si>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</si>
  <si>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</si>
  <si>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</si>
  <si>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</si>
  <si>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</si>
  <si>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</si>
  <si>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</si>
  <si>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</si>
  <si>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</si>
  <si>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</si>
  <si>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</si>
  <si>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</si>
  <si>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</si>
  <si>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</si>
  <si>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</si>
  <si>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</si>
  <si>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</si>
  <si>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</si>
  <si>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</si>
  <si>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</si>
  <si>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</si>
  <si>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</si>
  <si>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</si>
  <si>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</si>
  <si>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</si>
  <si>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</si>
  <si>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</si>
  <si>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</si>
  <si>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</si>
  <si>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</si>
  <si>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</si>
  <si>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</si>
  <si>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</si>
  <si>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</si>
  <si>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</si>
  <si>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</si>
  <si>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</si>
  <si>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</si>
  <si>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</si>
  <si>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</si>
  <si>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</si>
  <si>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</si>
  <si>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</si>
  <si>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</si>
  <si>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</si>
  <si>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</si>
  <si>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</si>
  <si>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</si>
  <si>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</si>
  <si>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</si>
  <si>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</si>
  <si>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</si>
  <si>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</si>
  <si>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</si>
  <si>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</si>
  <si>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</si>
  <si>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</si>
  <si>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</si>
  <si>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</si>
  <si>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</si>
  <si>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</si>
  <si>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</si>
  <si>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</si>
  <si>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</si>
  <si>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</si>
  <si>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</si>
  <si>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</si>
  <si>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</si>
  <si>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</si>
  <si>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</si>
  <si>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</si>
  <si>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</si>
  <si>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</si>
  <si>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</si>
  <si>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</si>
  <si>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</si>
  <si>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</si>
  <si>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</si>
  <si>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</si>
  <si>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</si>
  <si>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</si>
  <si>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</si>
  <si>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</si>
  <si>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</si>
  <si>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</si>
  <si>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</si>
  <si>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</si>
  <si>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</si>
  <si>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</si>
  <si>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</si>
  <si>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</si>
  <si>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</si>
  <si>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</si>
  <si>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</si>
  <si>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</si>
  <si>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</si>
  <si>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</si>
  <si>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</si>
  <si>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</si>
  <si>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</si>
  <si>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</si>
  <si>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</si>
  <si>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</si>
  <si>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</si>
  <si>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</si>
  <si>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</si>
  <si>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</si>
  <si>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</si>
  <si>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</si>
  <si>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</si>
  <si>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</si>
  <si>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</si>
  <si>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</si>
  <si>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</si>
  <si>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</si>
  <si>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</si>
  <si>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</si>
  <si>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</si>
  <si>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</si>
  <si>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</si>
  <si>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</si>
  <si>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</si>
  <si>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</si>
  <si>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</si>
  <si>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</si>
  <si>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</si>
  <si>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</si>
  <si>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</si>
  <si>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</si>
  <si>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</si>
  <si>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</si>
  <si>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</si>
  <si>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</si>
  <si>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</si>
  <si>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</si>
  <si>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</si>
  <si>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</si>
  <si>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</si>
  <si>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</si>
  <si>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</si>
  <si>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</si>
  <si>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</si>
  <si>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</si>
  <si>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</si>
  <si>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</si>
  <si>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</si>
  <si>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</si>
  <si>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</si>
  <si>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</si>
  <si>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</si>
  <si>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</si>
  <si>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</si>
  <si>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</si>
  <si>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</si>
  <si>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</si>
  <si>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</si>
  <si>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</si>
  <si>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</si>
  <si>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</si>
  <si>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</si>
  <si>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</si>
  <si>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</si>
  <si>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</si>
  <si>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</si>
  <si>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</si>
  <si>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</si>
  <si>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</si>
  <si>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</si>
  <si>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</si>
  <si>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</si>
  <si>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</si>
  <si>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</si>
  <si>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</si>
  <si>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</si>
  <si>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</si>
  <si>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</si>
  <si>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</si>
  <si>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</si>
  <si>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</si>
  <si>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</si>
  <si>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</si>
  <si>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</si>
  <si>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</si>
  <si>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</si>
  <si>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</si>
  <si>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</si>
  <si>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</si>
  <si>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</si>
  <si>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</si>
  <si>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</si>
  <si>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</si>
  <si>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</si>
  <si>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</si>
  <si>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</si>
  <si>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</si>
  <si>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</si>
  <si>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</si>
  <si>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</si>
  <si>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</si>
  <si>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</si>
  <si>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</si>
  <si>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</si>
  <si>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</si>
  <si>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</si>
  <si>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</si>
  <si>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</si>
  <si>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</si>
  <si>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</si>
  <si>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</si>
  <si>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</si>
  <si>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</si>
  <si>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</si>
  <si>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</si>
  <si>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</si>
  <si>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</si>
  <si>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</si>
  <si>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</si>
  <si>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</si>
  <si>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</si>
  <si>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</si>
  <si>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</si>
  <si>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</si>
  <si>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</si>
  <si>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</si>
  <si>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</si>
  <si>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</si>
  <si>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</si>
  <si>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</si>
  <si>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</si>
  <si>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</si>
  <si>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</si>
  <si>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</si>
  <si>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</si>
  <si>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</si>
  <si>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</si>
  <si>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</si>
  <si>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</si>
  <si>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</si>
  <si>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</si>
  <si>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</si>
  <si>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</si>
  <si>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</si>
  <si>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</si>
  <si>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</si>
  <si>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</si>
  <si>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</si>
  <si>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</si>
  <si>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</si>
  <si>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</si>
  <si>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</si>
  <si>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</si>
  <si>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</si>
  <si>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</si>
  <si>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</si>
  <si>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</si>
  <si>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</si>
  <si>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</si>
  <si>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</si>
  <si>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</si>
  <si>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</si>
  <si>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</si>
  <si>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</si>
  <si>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</si>
  <si>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</si>
  <si>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</si>
  <si>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</si>
  <si>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</si>
  <si>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</si>
  <si>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</si>
  <si>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</si>
  <si>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</si>
  <si>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</si>
  <si>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</si>
  <si>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</si>
  <si>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</si>
  <si>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</si>
  <si>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</si>
  <si>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</si>
  <si>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</si>
  <si>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</si>
  <si>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</si>
  <si>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</si>
  <si>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</si>
  <si>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</si>
  <si>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</si>
  <si>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</si>
  <si>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</si>
  <si>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</si>
  <si>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</si>
  <si>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</si>
  <si>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</si>
  <si>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</si>
  <si>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</si>
  <si>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</si>
  <si>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</si>
  <si>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</si>
  <si>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</si>
  <si>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</si>
  <si>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</si>
  <si>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</si>
  <si>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</si>
  <si>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</si>
  <si>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</si>
  <si>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</si>
  <si>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</si>
  <si>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</si>
  <si>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</si>
  <si>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</si>
  <si>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</si>
  <si>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</si>
  <si>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</si>
  <si>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</si>
  <si>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</si>
  <si>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</si>
  <si>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</si>
  <si>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</si>
  <si>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</si>
  <si>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</si>
  <si>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</si>
  <si>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</si>
  <si>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</si>
  <si>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</si>
  <si>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</si>
  <si>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</si>
  <si>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</si>
  <si>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</si>
  <si>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</si>
  <si>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</si>
  <si>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</si>
  <si>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</si>
  <si>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</si>
  <si>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</si>
  <si>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</si>
  <si>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</si>
  <si>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</si>
  <si>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</si>
  <si>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</si>
  <si>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</si>
  <si>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</si>
  <si>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</si>
  <si>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</si>
  <si>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</si>
  <si>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</si>
  <si>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</si>
  <si>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</si>
  <si>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</si>
  <si>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</si>
  <si>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</si>
  <si>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</si>
  <si>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</si>
  <si>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</si>
  <si>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</si>
  <si>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</si>
  <si>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</si>
  <si>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</si>
  <si>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</si>
  <si>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</si>
  <si>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</si>
  <si>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</si>
  <si>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</si>
  <si>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</si>
  <si>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</si>
  <si>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</si>
  <si>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</si>
  <si>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</si>
  <si>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</si>
  <si>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</si>
  <si>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</si>
  <si>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</si>
  <si>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</si>
  <si>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</si>
  <si>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</si>
  <si>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</si>
  <si>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</si>
  <si>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</si>
  <si>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</si>
  <si>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</si>
  <si>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</si>
  <si>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</si>
  <si>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</si>
  <si>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</si>
  <si>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</si>
  <si>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</si>
  <si>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</si>
  <si>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</si>
  <si>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</si>
  <si>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</si>
  <si>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</si>
  <si>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</si>
  <si>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</si>
  <si>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</si>
  <si>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</si>
  <si>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</si>
  <si>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</si>
  <si>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</si>
  <si>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</si>
  <si>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</si>
  <si>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</si>
  <si>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</si>
  <si>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</si>
  <si>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</si>
  <si>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</si>
  <si>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</si>
  <si>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</si>
  <si>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</si>
  <si>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</si>
  <si>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</si>
  <si>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</si>
  <si>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</si>
  <si>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</si>
  <si>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</si>
  <si>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</si>
  <si>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</si>
  <si>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</si>
  <si>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</si>
  <si>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</si>
  <si>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</si>
  <si>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</si>
  <si>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</si>
  <si>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</si>
  <si>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</si>
  <si>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</si>
  <si>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</si>
  <si>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</si>
  <si>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</si>
  <si>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</si>
  <si>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</si>
  <si>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</si>
  <si>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</si>
  <si>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</si>
  <si>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</si>
  <si>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</si>
  <si>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</si>
  <si>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</si>
  <si>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</si>
  <si>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</si>
  <si>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</si>
  <si>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</si>
  <si>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</si>
  <si>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</si>
  <si>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</si>
  <si>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</si>
  <si>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</si>
  <si>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</si>
  <si>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</si>
  <si>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</si>
  <si>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</si>
  <si>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</si>
  <si>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</si>
  <si>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</si>
  <si>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</si>
  <si>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</si>
  <si>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</si>
  <si>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</si>
  <si>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</si>
  <si>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</si>
  <si>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</si>
  <si>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</si>
  <si>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</si>
  <si>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</si>
  <si>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</si>
  <si>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</si>
  <si>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</si>
  <si>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</si>
  <si>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</si>
  <si>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</si>
  <si>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</si>
  <si>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</si>
  <si>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</si>
  <si>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</si>
  <si>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</si>
  <si>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</si>
  <si>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</si>
  <si>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</si>
  <si>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</si>
  <si>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</si>
  <si>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</si>
  <si>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</si>
  <si>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</si>
  <si>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</si>
  <si>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</si>
  <si>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</si>
  <si>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</si>
  <si>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</si>
  <si>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</si>
  <si>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</si>
  <si>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</si>
  <si>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</si>
  <si>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</si>
  <si>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</si>
  <si>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</si>
  <si>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</si>
  <si>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</si>
  <si>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</si>
  <si>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</si>
  <si>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</si>
  <si>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</si>
  <si>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</si>
  <si>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</si>
  <si>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</si>
  <si>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</si>
  <si>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</si>
  <si>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</si>
  <si>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</si>
  <si>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</si>
  <si>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</si>
  <si>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</si>
  <si>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</si>
  <si>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</si>
  <si>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</si>
  <si>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</si>
  <si>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</si>
  <si>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</si>
  <si>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</si>
  <si>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</si>
  <si>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</si>
  <si>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</si>
  <si>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</si>
  <si>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</si>
  <si>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</si>
  <si>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</si>
  <si>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</si>
  <si>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</si>
  <si>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</si>
  <si>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</si>
  <si>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</si>
  <si>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</si>
  <si>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</si>
  <si>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</si>
  <si>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</si>
  <si>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</si>
  <si>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</si>
  <si>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</si>
  <si>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</si>
  <si>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</si>
  <si>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</si>
  <si>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</si>
  <si>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</si>
  <si>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</si>
  <si>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</si>
  <si>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</si>
  <si>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</si>
  <si>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</si>
  <si>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</si>
  <si>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</si>
  <si>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</si>
  <si>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</si>
  <si>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</si>
  <si>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</si>
  <si>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</si>
  <si>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</si>
  <si>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</si>
  <si>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</si>
  <si>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</si>
  <si>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</si>
  <si>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</si>
  <si>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</si>
  <si>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</si>
  <si>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</si>
  <si>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</si>
  <si>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</si>
  <si>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</si>
  <si>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</si>
  <si>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</si>
  <si>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</si>
  <si>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</si>
  <si>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</si>
  <si>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</si>
  <si>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</si>
  <si>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</si>
  <si>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</si>
  <si>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</si>
  <si>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</si>
  <si>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</si>
  <si>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</si>
  <si>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</si>
  <si>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</si>
  <si>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</si>
  <si>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</si>
  <si>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</si>
  <si>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</si>
  <si>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</si>
  <si>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</si>
  <si>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</si>
  <si>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</si>
  <si>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</si>
  <si>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</si>
  <si>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</si>
  <si>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</si>
  <si>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</si>
  <si>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</si>
  <si>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</si>
  <si>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</si>
  <si>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</si>
  <si>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</si>
  <si>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</si>
  <si>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</si>
  <si>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</si>
  <si>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</si>
  <si>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</si>
  <si>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</si>
  <si>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</si>
  <si>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</si>
  <si>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</si>
  <si>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</si>
  <si>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</si>
  <si>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</si>
  <si>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</si>
  <si>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</si>
  <si>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</si>
  <si>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</si>
  <si>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</si>
  <si>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</si>
  <si>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</si>
  <si>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</si>
  <si>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</si>
  <si>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</si>
  <si>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</si>
  <si>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</si>
  <si>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</si>
  <si>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</si>
  <si>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</si>
  <si>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</si>
  <si>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</si>
  <si>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</si>
  <si>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</si>
  <si>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</si>
  <si>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</si>
  <si>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</si>
  <si>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</si>
  <si>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</si>
  <si>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</si>
  <si>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</si>
  <si>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</si>
  <si>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</si>
  <si>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</si>
  <si>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</si>
  <si>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</si>
  <si>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</si>
  <si>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</si>
  <si>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</si>
  <si>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</si>
  <si>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</si>
  <si>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</si>
  <si>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</si>
  <si>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</si>
  <si>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</si>
  <si>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</si>
  <si>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</si>
  <si>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</si>
  <si>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</si>
  <si>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</si>
  <si>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</si>
  <si>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</si>
  <si>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</si>
  <si>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</si>
  <si>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</si>
  <si>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</si>
  <si>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</si>
  <si>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</si>
  <si>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</si>
  <si>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</si>
  <si>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</si>
  <si>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</si>
  <si>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</si>
  <si>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</si>
  <si>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</si>
  <si>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</si>
  <si>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</si>
  <si>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</si>
  <si>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</si>
  <si>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</si>
  <si>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</si>
  <si>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</si>
  <si>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</si>
  <si>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</si>
  <si>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</si>
  <si>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</si>
  <si>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</si>
  <si>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</si>
  <si>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</si>
  <si>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</si>
  <si>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</si>
  <si>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</si>
  <si>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</si>
  <si>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</si>
  <si>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</si>
  <si>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</si>
  <si>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</si>
  <si>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</si>
  <si>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</si>
  <si>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</si>
  <si>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</si>
  <si>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</si>
  <si>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</si>
  <si>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</si>
  <si>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</si>
  <si>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</si>
  <si>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</si>
  <si>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</si>
  <si>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</si>
  <si>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</si>
  <si>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</si>
  <si>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</si>
  <si>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</si>
  <si>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</si>
  <si>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</si>
  <si>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</si>
  <si>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</si>
  <si>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</si>
  <si>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</si>
  <si>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</si>
  <si>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</si>
  <si>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</si>
  <si>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</si>
  <si>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</si>
  <si>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</si>
  <si>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</si>
  <si>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</si>
  <si>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</si>
  <si>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</si>
  <si>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</si>
  <si>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</si>
  <si>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</si>
  <si>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</si>
  <si>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</si>
  <si>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</si>
  <si>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</si>
  <si>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</si>
  <si>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</si>
  <si>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</si>
  <si>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</si>
  <si>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</si>
  <si>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</si>
  <si>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</si>
  <si>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</si>
  <si>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</si>
  <si>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</si>
  <si>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</si>
  <si>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</si>
  <si>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</si>
  <si>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</si>
  <si>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</si>
  <si>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</si>
  <si>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</si>
  <si>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</si>
  <si>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</si>
  <si>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</si>
  <si>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</si>
  <si>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</si>
  <si>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</si>
  <si>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</si>
  <si>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</si>
  <si>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</si>
  <si>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</si>
  <si>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</si>
  <si>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</si>
  <si>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</si>
  <si>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</si>
  <si>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</si>
  <si>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</si>
  <si>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</si>
  <si>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</si>
  <si>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</si>
  <si>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</si>
  <si>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</si>
  <si>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</si>
  <si>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</si>
  <si>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</si>
  <si>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</si>
  <si>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</si>
  <si>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</si>
  <si>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</si>
  <si>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</si>
  <si>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</si>
  <si>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</si>
  <si>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</si>
  <si>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</si>
  <si>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</si>
  <si>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</si>
  <si>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</si>
  <si>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</si>
  <si>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</si>
  <si>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</si>
  <si>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</si>
  <si>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</si>
  <si>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</si>
  <si>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</si>
  <si>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</si>
  <si>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</si>
  <si>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</si>
  <si>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</si>
  <si>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</si>
  <si>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</si>
  <si>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</si>
  <si>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</si>
  <si>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</si>
  <si>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</si>
  <si>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</si>
  <si>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</si>
  <si>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</si>
  <si>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</si>
  <si>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</si>
  <si>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</si>
  <si>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</si>
  <si>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</si>
  <si>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</si>
  <si>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</si>
  <si>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</si>
  <si>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</si>
  <si>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</si>
  <si>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</si>
  <si>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</si>
  <si>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</si>
  <si>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</si>
  <si>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</si>
  <si>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</si>
  <si>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</si>
  <si>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</si>
  <si>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</si>
  <si>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</si>
  <si>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</si>
  <si>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</si>
  <si>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</si>
  <si>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</si>
  <si>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</si>
  <si>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</si>
  <si>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</si>
  <si>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</si>
  <si>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</si>
  <si>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</si>
  <si>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</si>
  <si>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</si>
  <si>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</si>
  <si>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</si>
  <si>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</si>
  <si>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</si>
  <si>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</si>
  <si>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</si>
  <si>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</si>
  <si>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</si>
  <si>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</si>
  <si>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</si>
  <si>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</si>
  <si>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</si>
  <si>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</si>
  <si>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</si>
  <si>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</si>
  <si>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</si>
  <si>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</si>
  <si>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</si>
  <si>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</si>
  <si>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</si>
  <si>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</si>
  <si>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</si>
  <si>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</si>
  <si>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</si>
  <si>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</si>
  <si>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</si>
  <si>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</si>
  <si>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</si>
  <si>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</si>
  <si>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</si>
  <si>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</si>
  <si>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</si>
  <si>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</si>
  <si>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</si>
  <si>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</si>
  <si>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</si>
  <si>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</si>
  <si>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</si>
  <si>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</si>
  <si>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</si>
  <si>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</si>
  <si>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</si>
  <si>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</si>
  <si>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</si>
  <si>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</si>
  <si>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</si>
  <si>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</si>
  <si>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</si>
  <si>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</si>
  <si>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</si>
  <si>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</si>
  <si>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</si>
  <si>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</si>
  <si>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</si>
  <si>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</si>
  <si>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</si>
  <si>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</si>
  <si>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</si>
  <si>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</si>
  <si>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</si>
  <si>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</si>
  <si>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</si>
  <si>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</si>
  <si>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</si>
  <si>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</si>
  <si>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</si>
  <si>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</si>
  <si>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</si>
  <si>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</si>
  <si>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</si>
  <si>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</si>
  <si>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</si>
  <si>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</si>
  <si>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</si>
  <si>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</si>
  <si>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</si>
  <si>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</si>
  <si>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</si>
  <si>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</si>
  <si>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</si>
  <si>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</si>
  <si>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</si>
  <si>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</si>
  <si>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</si>
  <si>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</si>
  <si>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</si>
  <si>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</si>
  <si>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</si>
  <si>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</si>
  <si>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</si>
  <si>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</si>
  <si>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</si>
  <si>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</si>
  <si>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</si>
  <si>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</si>
  <si>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</si>
  <si>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</si>
  <si>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</si>
  <si>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</si>
  <si>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</si>
  <si>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</si>
  <si>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</si>
  <si>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</si>
  <si>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</si>
  <si>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</si>
  <si>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</si>
  <si>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</si>
  <si>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</si>
  <si>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</si>
  <si>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</si>
  <si>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</si>
  <si>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</si>
  <si>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</si>
  <si>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</si>
  <si>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</si>
  <si>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</si>
  <si>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</si>
  <si>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</si>
  <si>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</si>
  <si>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</si>
  <si>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</si>
  <si>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</si>
  <si>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</si>
  <si>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</si>
  <si>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</si>
  <si>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</si>
  <si>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</si>
  <si>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</si>
  <si>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</si>
  <si>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</si>
  <si>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</si>
  <si>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</si>
  <si>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</si>
  <si>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</si>
  <si>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</si>
  <si>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</si>
  <si>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</si>
  <si>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</si>
  <si>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</si>
  <si>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</si>
  <si>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</si>
  <si>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</si>
  <si>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</si>
  <si>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</si>
  <si>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</si>
  <si>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</si>
  <si>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</si>
  <si>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</si>
  <si>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</si>
  <si>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</si>
  <si>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</si>
  <si>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</si>
  <si>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</si>
  <si>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</si>
  <si>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</si>
  <si>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</si>
  <si>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</si>
  <si>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</si>
  <si>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</si>
  <si>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</si>
  <si>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</si>
  <si>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</si>
  <si>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</si>
  <si>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</si>
  <si>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</si>
  <si>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</si>
  <si>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</si>
  <si>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</si>
  <si>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</si>
  <si>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</si>
  <si>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</si>
  <si>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</si>
  <si>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</si>
  <si>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</si>
  <si>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</si>
  <si>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</si>
  <si>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</si>
  <si>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</si>
  <si>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</si>
  <si>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</si>
  <si>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</si>
  <si>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</si>
  <si>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</si>
  <si>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</si>
  <si>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</si>
  <si>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</si>
  <si>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</si>
  <si>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</si>
  <si>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</si>
  <si>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</si>
  <si>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</si>
  <si>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</si>
  <si>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</si>
  <si>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</si>
  <si>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</si>
  <si>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</si>
  <si>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</si>
  <si>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</si>
  <si>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</si>
  <si>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</si>
  <si>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</si>
  <si>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</si>
  <si>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</si>
  <si>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</si>
  <si>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</si>
  <si>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</si>
  <si>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</si>
  <si>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</si>
  <si>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</si>
  <si>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</si>
  <si>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</si>
  <si>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</si>
  <si>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</si>
  <si>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</si>
  <si>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</si>
  <si>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</si>
  <si>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</si>
  <si>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</si>
  <si>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</si>
  <si>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</si>
  <si>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</si>
  <si>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</si>
  <si>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</si>
  <si>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</si>
  <si>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</si>
  <si>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</si>
  <si>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</si>
  <si>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</si>
  <si>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</si>
  <si>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</si>
  <si>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</si>
  <si>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</si>
  <si>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</si>
  <si>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</si>
  <si>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</si>
  <si>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</si>
  <si>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</si>
  <si>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</si>
  <si>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</si>
  <si>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</si>
  <si>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</si>
  <si>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</si>
  <si>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</si>
  <si>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</si>
  <si>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</si>
  <si>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</si>
  <si>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</si>
  <si>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</si>
  <si>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</si>
  <si>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</si>
  <si>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</si>
  <si>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</si>
  <si>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</si>
  <si>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</si>
  <si>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</si>
  <si>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</si>
  <si>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</si>
  <si>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</si>
  <si>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</si>
  <si>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</si>
  <si>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</si>
  <si>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</si>
  <si>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</si>
  <si>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</si>
  <si>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</si>
  <si>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</si>
  <si>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</si>
  <si>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</si>
  <si>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</si>
  <si>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</si>
  <si>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</si>
  <si>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</si>
  <si>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</si>
  <si>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</si>
  <si>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</si>
  <si>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</si>
  <si>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</si>
  <si>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</si>
  <si>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</si>
  <si>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</si>
  <si>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</si>
  <si>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</si>
  <si>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</si>
  <si>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</si>
  <si>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</si>
  <si>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</si>
  <si>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</si>
  <si>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</si>
  <si>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</si>
  <si>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</si>
  <si>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</si>
  <si>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</si>
  <si>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</si>
  <si>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</si>
  <si>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</si>
  <si>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</si>
  <si>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</si>
  <si>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</si>
  <si>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</si>
  <si>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</si>
  <si>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</si>
  <si>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</si>
  <si>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</si>
  <si>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</si>
  <si>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</si>
  <si>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</si>
  <si>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</si>
  <si>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</si>
  <si>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</si>
  <si>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</si>
  <si>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</si>
  <si>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</si>
  <si>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</si>
  <si>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</si>
  <si>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</si>
  <si>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</si>
  <si>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</si>
  <si>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</si>
  <si>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</si>
  <si>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</si>
  <si>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</si>
  <si>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</si>
  <si>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</si>
  <si>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</si>
  <si>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</si>
  <si>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</si>
  <si>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</si>
  <si>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</si>
  <si>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</si>
  <si>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</si>
  <si>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</si>
  <si>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</si>
  <si>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</si>
  <si>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</si>
  <si>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</si>
  <si>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</si>
  <si>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</si>
  <si>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</si>
  <si>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</si>
  <si>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</si>
  <si>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</si>
  <si>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</si>
  <si>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</si>
  <si>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</si>
  <si>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</si>
  <si>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</si>
  <si>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</si>
  <si>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</si>
  <si>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</si>
  <si>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</si>
  <si>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</si>
  <si>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</si>
  <si>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</si>
  <si>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</si>
  <si>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</si>
  <si>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</si>
  <si>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</si>
  <si>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</si>
  <si>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</si>
  <si>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</si>
  <si>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</si>
  <si>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</si>
  <si>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</si>
  <si>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</si>
  <si>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</si>
  <si>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</si>
  <si>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</si>
  <si>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</si>
  <si>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</si>
  <si>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</si>
  <si>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</si>
  <si>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</si>
  <si>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</si>
  <si>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</si>
  <si>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</si>
  <si>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</si>
  <si>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</si>
  <si>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</si>
  <si>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</si>
  <si>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</si>
  <si>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</si>
  <si>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</si>
  <si>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</si>
  <si>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</si>
  <si>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</si>
  <si>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</si>
  <si>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</si>
  <si>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</si>
  <si>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</si>
  <si>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</si>
  <si>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</si>
  <si>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</si>
  <si>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</si>
  <si>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</si>
  <si>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</si>
  <si>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</si>
  <si>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</si>
  <si>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</si>
  <si>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</si>
  <si>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</si>
  <si>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</si>
  <si>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</si>
  <si>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</si>
  <si>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</si>
  <si>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</si>
  <si>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</si>
  <si>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</si>
  <si>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</si>
  <si>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</si>
  <si>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</si>
  <si>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</si>
  <si>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</si>
  <si>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</si>
  <si>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</si>
  <si>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</si>
  <si>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</si>
  <si>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</si>
  <si>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</si>
  <si>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</si>
  <si>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</si>
  <si>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</si>
  <si>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</si>
  <si>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</si>
  <si>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</si>
  <si>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</si>
  <si>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</si>
  <si>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</si>
  <si>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</si>
  <si>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</si>
  <si>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</si>
  <si>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</si>
  <si>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</si>
  <si>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</si>
  <si>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</si>
  <si>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</si>
  <si>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</si>
  <si>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</si>
  <si>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</si>
  <si>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</si>
  <si>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</si>
  <si>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</si>
  <si>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</si>
  <si>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</si>
  <si>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</si>
  <si>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</si>
  <si>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</si>
  <si>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</si>
  <si>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</si>
  <si>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</si>
  <si>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</si>
  <si>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</si>
  <si>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</si>
  <si>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</si>
  <si>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</si>
  <si>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</si>
  <si>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</si>
  <si>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</si>
  <si>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</si>
  <si>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</si>
  <si>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</si>
  <si>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</si>
  <si>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</si>
  <si>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</si>
  <si>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</si>
  <si>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</si>
  <si>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</si>
  <si>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</si>
  <si>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</si>
  <si>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</si>
  <si>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</si>
  <si>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</si>
  <si>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</si>
  <si>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</si>
  <si>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</si>
  <si>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</si>
  <si>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</si>
  <si>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</si>
  <si>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</si>
  <si>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</si>
  <si>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</si>
  <si>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</si>
  <si>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</si>
  <si>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</si>
  <si>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</si>
  <si>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</si>
  <si>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</si>
  <si>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</si>
  <si>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</si>
  <si>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</si>
  <si>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</si>
  <si>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</si>
  <si>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</si>
  <si>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</si>
  <si>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</si>
  <si>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</si>
  <si>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</si>
  <si>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</si>
  <si>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</si>
  <si>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</si>
  <si>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</si>
  <si>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</si>
  <si>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</si>
  <si>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</si>
  <si>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</si>
  <si>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</si>
  <si>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</si>
  <si>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</si>
  <si>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</si>
  <si>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</si>
  <si>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</si>
  <si>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</si>
  <si>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</si>
  <si>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</si>
  <si>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</si>
  <si>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</si>
  <si>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</si>
  <si>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</si>
  <si>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</si>
  <si>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</si>
  <si>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</si>
  <si>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</si>
  <si>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</si>
  <si>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</si>
  <si>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</si>
  <si>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</si>
  <si>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</si>
  <si>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</si>
  <si>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</si>
  <si>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</si>
  <si>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</si>
  <si>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</si>
  <si>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</si>
  <si>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</si>
  <si>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</si>
  <si>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</si>
  <si>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</si>
  <si>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</si>
  <si>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</si>
  <si>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</si>
  <si>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</si>
  <si>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</si>
  <si>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</si>
  <si>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</si>
  <si>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</si>
  <si>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</si>
  <si>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</si>
  <si>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</si>
  <si>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</si>
  <si>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</si>
  <si>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</si>
  <si>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</si>
  <si>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</si>
  <si>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</si>
  <si>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</si>
  <si>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</si>
  <si>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</si>
  <si>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</si>
  <si>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</si>
  <si>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</si>
  <si>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</si>
  <si>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</si>
  <si>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</si>
  <si>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</si>
  <si>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</si>
  <si>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</si>
  <si>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</si>
  <si>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</si>
  <si>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</si>
  <si>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</si>
  <si>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</si>
  <si>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</si>
  <si>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</si>
  <si>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</si>
  <si>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</si>
  <si>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</si>
  <si>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</si>
  <si>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</si>
  <si>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</si>
  <si>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</si>
  <si>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</si>
  <si>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</si>
  <si>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</si>
  <si>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</si>
  <si>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</si>
  <si>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</si>
  <si>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</si>
  <si>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</si>
  <si>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</si>
  <si>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</si>
  <si>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</si>
  <si>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</si>
  <si>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</si>
  <si>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</si>
  <si>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</si>
  <si>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</si>
  <si>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</si>
  <si>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</si>
  <si>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</si>
  <si>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</si>
  <si>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</si>
  <si>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</si>
  <si>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</si>
  <si>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</si>
  <si>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</si>
  <si>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</si>
  <si>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</si>
  <si>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</si>
  <si>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</si>
  <si>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</si>
  <si>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</si>
  <si>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</si>
  <si>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</si>
  <si>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</si>
  <si>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</si>
  <si>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</si>
  <si>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</si>
  <si>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</si>
  <si>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</si>
  <si>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</si>
  <si>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</si>
  <si>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</si>
  <si>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</si>
  <si>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</si>
  <si>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</si>
  <si>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</si>
  <si>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</si>
  <si>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</si>
  <si>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</si>
  <si>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</si>
  <si>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</si>
  <si>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</si>
  <si>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</si>
  <si>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</si>
  <si>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</si>
  <si>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</si>
  <si>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</si>
  <si>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</si>
  <si>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</si>
  <si>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</si>
  <si>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</si>
  <si>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</si>
  <si>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</si>
  <si>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</si>
  <si>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</si>
  <si>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</si>
  <si>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</si>
  <si>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</si>
  <si>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</si>
  <si>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</si>
  <si>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</si>
  <si>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</si>
  <si>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</si>
  <si>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</si>
  <si>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</si>
  <si>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</si>
  <si>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</si>
  <si>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</si>
  <si>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</si>
  <si>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</si>
  <si>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</si>
  <si>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</si>
  <si>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</si>
  <si>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</si>
  <si>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</si>
  <si>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</si>
  <si>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</si>
  <si>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</si>
  <si>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</si>
  <si>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</si>
  <si>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</si>
  <si>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</si>
  <si>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</si>
  <si>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</si>
  <si>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</si>
  <si>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</si>
  <si>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</si>
  <si>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</si>
  <si>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</si>
  <si>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</si>
  <si>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</si>
  <si>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</si>
  <si>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</si>
  <si>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</si>
  <si>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</si>
  <si>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</si>
  <si>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</si>
  <si>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</si>
  <si>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</si>
  <si>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</si>
  <si>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</si>
  <si>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</si>
  <si>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</si>
  <si>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</si>
  <si>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</si>
  <si>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</si>
  <si>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</si>
  <si>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</si>
  <si>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</si>
  <si>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</si>
  <si>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</si>
  <si>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</si>
  <si>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</si>
  <si>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</si>
  <si>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</si>
  <si>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</si>
  <si>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</si>
  <si>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</si>
  <si>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</si>
  <si>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</si>
  <si>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</si>
  <si>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</si>
  <si>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</si>
  <si>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</si>
  <si>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</si>
  <si>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</si>
  <si>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</si>
  <si>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</si>
  <si>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</si>
  <si>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</si>
  <si>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</si>
  <si>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</si>
  <si>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</si>
  <si>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</si>
  <si>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</si>
  <si>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</si>
  <si>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</si>
  <si>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</si>
  <si>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</si>
  <si>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</si>
  <si>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</si>
  <si>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</si>
  <si>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</si>
  <si>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</si>
  <si>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</si>
  <si>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</si>
  <si>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</si>
  <si>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</si>
  <si>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</si>
  <si>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</si>
  <si>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</si>
  <si>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</si>
  <si>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</si>
  <si>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</si>
  <si>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</si>
  <si>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</si>
  <si>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</si>
  <si>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</si>
  <si>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</si>
  <si>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</si>
  <si>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</si>
  <si>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</si>
  <si>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</si>
  <si>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</si>
  <si>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</si>
  <si>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</si>
  <si>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</si>
  <si>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</si>
  <si>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</si>
  <si>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</si>
  <si>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</si>
  <si>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</si>
  <si>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</si>
  <si>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</si>
  <si>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</si>
  <si>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</si>
  <si>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</si>
  <si>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</si>
  <si>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</si>
  <si>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</si>
  <si>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</si>
  <si>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</si>
  <si>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</si>
  <si>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</si>
  <si>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</si>
  <si>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</si>
  <si>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</si>
  <si>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</si>
  <si>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</si>
  <si>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</si>
  <si>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</si>
  <si>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</si>
  <si>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</si>
  <si>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</si>
  <si>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</si>
  <si>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</si>
  <si>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</si>
  <si>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</si>
  <si>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</si>
  <si>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</si>
  <si>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</si>
  <si>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</si>
  <si>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</si>
  <si>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</si>
  <si>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</si>
  <si>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</si>
  <si>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</si>
  <si>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</si>
  <si>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</si>
  <si>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</si>
  <si>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</si>
  <si>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</si>
  <si>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</si>
  <si>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</si>
  <si>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</si>
  <si>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</si>
  <si>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</si>
  <si>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</si>
  <si>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</si>
  <si>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</si>
  <si>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</si>
  <si>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</si>
  <si>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</si>
  <si>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</si>
  <si>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</si>
  <si>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</si>
  <si>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</si>
  <si>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</si>
  <si>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</si>
  <si>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</si>
  <si>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</si>
  <si>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</si>
  <si>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</si>
  <si>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</si>
  <si>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</si>
  <si>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</si>
  <si>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</si>
  <si>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</si>
  <si>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</si>
  <si>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</si>
  <si>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</si>
  <si>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</si>
  <si>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</si>
  <si>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</si>
  <si>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</si>
  <si>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</si>
  <si>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</si>
  <si>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</si>
  <si>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</si>
  <si>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</si>
  <si>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</si>
  <si>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</si>
  <si>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</si>
  <si>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</si>
  <si>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</si>
  <si>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</si>
  <si>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</si>
  <si>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</si>
  <si>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</si>
  <si>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</si>
  <si>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</si>
  <si>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</si>
  <si>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</si>
  <si>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</si>
  <si>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</si>
  <si>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</si>
  <si>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</si>
  <si>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</si>
  <si>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</si>
  <si>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</si>
  <si>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</si>
  <si>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</si>
  <si>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</si>
  <si>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</si>
  <si>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</si>
  <si>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</si>
  <si>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</si>
  <si>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</si>
  <si>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</si>
  <si>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</si>
  <si>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</si>
  <si>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</si>
  <si>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</si>
  <si>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</si>
  <si>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</si>
  <si>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</si>
  <si>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</si>
  <si>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</si>
  <si>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</si>
  <si>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</si>
  <si>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</si>
  <si>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</si>
  <si>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</si>
  <si>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</si>
  <si>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</si>
  <si>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</si>
  <si>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</si>
  <si>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</si>
  <si>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</si>
  <si>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</si>
  <si>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</si>
  <si>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</si>
  <si>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</si>
  <si>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</si>
  <si>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</si>
  <si>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</si>
  <si>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</si>
  <si>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</si>
  <si>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</si>
  <si>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</si>
  <si>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</si>
  <si>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</si>
  <si>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</si>
  <si>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</si>
  <si>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</si>
  <si>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</si>
  <si>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</si>
  <si>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</si>
  <si>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</si>
  <si>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</si>
  <si>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</si>
  <si>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</si>
  <si>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</si>
  <si>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</si>
  <si>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</si>
  <si>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</si>
  <si>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</si>
  <si>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</si>
  <si>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</si>
  <si>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</si>
  <si>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</si>
  <si>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</si>
  <si>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</si>
  <si>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</si>
  <si>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</si>
  <si>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</si>
  <si>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</si>
  <si>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</si>
  <si>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</si>
  <si>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</si>
  <si>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</si>
  <si>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</si>
  <si>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</si>
  <si>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</si>
  <si>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</si>
  <si>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</si>
  <si>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</si>
  <si>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</si>
  <si>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</si>
  <si>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</si>
  <si>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</si>
  <si>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</si>
  <si>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</si>
  <si>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</si>
  <si>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</si>
  <si>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</si>
  <si>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</si>
  <si>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</si>
  <si>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</si>
  <si>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</si>
  <si>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</si>
  <si>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</si>
  <si>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</si>
  <si>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</si>
  <si>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</si>
  <si>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</si>
  <si>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</si>
  <si>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</si>
  <si>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</si>
  <si>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</si>
  <si>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</si>
  <si>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</si>
  <si>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</si>
  <si>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</si>
  <si>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</si>
  <si>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</si>
  <si>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</si>
  <si>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</si>
  <si>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</si>
  <si>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</si>
  <si>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</si>
  <si>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</si>
  <si>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</si>
  <si>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</si>
  <si>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</si>
  <si>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</si>
  <si>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</si>
  <si>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</si>
  <si>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</si>
  <si>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</si>
  <si>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</si>
  <si>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</si>
  <si>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</si>
  <si>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</si>
  <si>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</si>
  <si>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</si>
  <si>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</si>
  <si>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</si>
  <si>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</si>
  <si>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</si>
  <si>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</si>
  <si>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</si>
  <si>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</si>
  <si>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</si>
  <si>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</si>
  <si>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</si>
  <si>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</si>
  <si>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</si>
  <si>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</si>
  <si>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</si>
  <si>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</si>
  <si>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</si>
  <si>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</si>
  <si>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</si>
  <si>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</si>
  <si>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</si>
  <si>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</si>
  <si>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</si>
  <si>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</si>
  <si>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</si>
  <si>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</si>
  <si>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</si>
  <si>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</si>
  <si>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</si>
  <si>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</si>
  <si>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</si>
  <si>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</si>
  <si>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</si>
  <si>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</si>
  <si>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</si>
  <si>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</si>
  <si>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</si>
  <si>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</si>
  <si>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</si>
  <si>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</si>
  <si>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</si>
  <si>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</si>
  <si>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</si>
  <si>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</si>
  <si>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</si>
  <si>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</si>
  <si>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</si>
  <si>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</si>
  <si>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</si>
  <si>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</si>
  <si>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</si>
  <si>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</si>
  <si>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</si>
  <si>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</si>
  <si>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</si>
  <si>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</si>
  <si>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</si>
  <si>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</si>
  <si>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</si>
  <si>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</si>
  <si>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</si>
  <si>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</si>
  <si>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</si>
  <si>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</si>
  <si>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</si>
  <si>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</si>
  <si>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</si>
  <si>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</si>
  <si>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</si>
  <si>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</si>
  <si>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</si>
  <si>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</si>
  <si>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</si>
  <si>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</si>
  <si>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</si>
  <si>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</si>
  <si>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</si>
  <si>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</si>
  <si>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</si>
  <si>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</si>
  <si>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</si>
  <si>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</si>
  <si>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</si>
  <si>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</si>
  <si>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</si>
  <si>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</si>
  <si>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</si>
  <si>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</si>
  <si>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</si>
  <si>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</si>
  <si>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</si>
  <si>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</si>
  <si>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</si>
  <si>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</si>
  <si>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</si>
  <si>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</si>
  <si>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</si>
  <si>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</si>
  <si>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</si>
  <si>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</si>
  <si>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</si>
  <si>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</si>
  <si>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</si>
  <si>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</si>
  <si>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</si>
  <si>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</si>
  <si>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</si>
  <si>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</si>
  <si>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</si>
  <si>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</si>
  <si>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</si>
  <si>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</si>
  <si>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</si>
  <si>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</si>
  <si>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</si>
  <si>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</si>
  <si>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</si>
  <si>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</si>
  <si>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</si>
  <si>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</si>
  <si>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</si>
  <si>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</si>
  <si>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</si>
  <si>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</si>
  <si>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</si>
  <si>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</si>
  <si>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</si>
  <si>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</si>
  <si>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</si>
  <si>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</si>
  <si>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</si>
  <si>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</si>
  <si>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</si>
  <si>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</si>
  <si>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</si>
  <si>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</si>
  <si>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</si>
  <si>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</si>
  <si>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</si>
  <si>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</si>
  <si>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</si>
  <si>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</si>
  <si>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</si>
  <si>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</si>
  <si>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</si>
  <si>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</si>
  <si>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</si>
  <si>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</si>
  <si>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</si>
  <si>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</si>
  <si>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</si>
  <si>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</si>
  <si>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</si>
  <si>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</si>
  <si>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</si>
  <si>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</si>
  <si>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</si>
  <si>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</si>
  <si>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</si>
  <si>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</si>
  <si>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</si>
  <si>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</si>
  <si>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</si>
  <si>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</si>
  <si>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</si>
  <si>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</si>
  <si>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</si>
  <si>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</si>
  <si>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</si>
  <si>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</si>
  <si>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</si>
  <si>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</si>
  <si>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</si>
  <si>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</si>
  <si>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</si>
  <si>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</si>
  <si>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</si>
  <si>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</si>
  <si>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</si>
  <si>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</si>
  <si>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</si>
  <si>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</si>
  <si>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</si>
  <si>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</si>
  <si>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</si>
  <si>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</si>
  <si>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</si>
  <si>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</si>
  <si>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</si>
  <si>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</si>
  <si>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</si>
  <si>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</si>
  <si>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</si>
  <si>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</si>
  <si>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</si>
  <si>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</si>
  <si>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</si>
  <si>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</si>
  <si>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</si>
  <si>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</si>
  <si>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</si>
  <si>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</si>
  <si>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</si>
  <si>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</si>
  <si>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</si>
  <si>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</si>
  <si>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</si>
  <si>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</si>
  <si>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</si>
  <si>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</si>
  <si>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</si>
  <si>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</si>
  <si>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</si>
  <si>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</si>
  <si>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</si>
  <si>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</si>
  <si>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</si>
  <si>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</si>
  <si>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</si>
  <si>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</si>
  <si>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</si>
  <si>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</si>
  <si>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</si>
  <si>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</si>
  <si>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</si>
  <si>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</si>
  <si>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</si>
  <si>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</si>
  <si>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</si>
  <si>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</si>
  <si>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</si>
  <si>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</si>
  <si>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</si>
  <si>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</si>
  <si>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</si>
  <si>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</si>
  <si>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</si>
  <si>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</si>
  <si>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</si>
  <si>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</si>
  <si>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</si>
  <si>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20 min</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</si>
  <si>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</si>
  <si>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</si>
  <si>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</si>
  <si>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</si>
  <si>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</si>
  <si>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</si>
  <si>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</si>
  <si>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</si>
  <si>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</si>
  <si>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kmmd0719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</si>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</sst>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308.42900057870429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7.3190393515687902E-2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3.2449652775540017E-2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45971.37742650463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45971.37742650463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45971.37742650463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45971.37742650463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45971.37742650463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45971.37742650463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45971.37742650463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45971.37742650463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45971.37742650463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45971.37742650463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45971.37742650463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45971.37742650463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45971.37742650463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45971.37742650463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45971.37742650463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45971.37742650463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45971.37742650463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45971.37742650463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45971.37742650463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45971.37742650463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45971.37742650463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45971.37742650463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45971.37742650463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45971.37742650463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45971.37742650463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45971.37742650463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45971.37742650463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45971.37742650463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45971.37742650463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45971.37742650463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45971.37742650463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45971.37742650463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45971.37742650463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45971.37742650463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45971.37742650463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45971.37742650463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45971.37742650463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45971.37742650463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45971.37742650463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45971.37742650463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45971.37742650463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45971.37742650463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45971.37742650463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45971.37742650463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45971.37742650463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45971.37742650463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45971.37742650463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45971.37742650463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45971.37742650463</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45971.37742650463</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DE337393-C401-4E4B-8C05-8A1D2010FD4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146.37758854166896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0.18898900462954771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45971.37742650463</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7.1338541667500976E-2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4.7681134259619284E-2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45971.37742650463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45971.37742650463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45971.37742650463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45971.37742650463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45971.37742650463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45971.37742650463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45971.37742650463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45971.37742650463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45971.37742650463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45971.37742650463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45971.37742650463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45971.37742650463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45971.37742650463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45971.37742650463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45971.37742650463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45971.37742650463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45971.37742650463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45971.37742650463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45971.37742650463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45971.37742650463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45971.37742650463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45971.37742650463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45971.37742650463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45971.37742650463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45971.37742650463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45971.37742650463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45971.37742650463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45971.37742650463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45971.37742650463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45971.37742650463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45971.37742650463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45971.37742650463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45971.37742650463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45971.37742650463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45971.37742650463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45971.37742650463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45971.37742650463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45971.37742650463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45971.37742650463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45971.37742650463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45971.37742650463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45971.37742650463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45971.37742650463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45971.37742650463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45971.37742650463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45971.37742650463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45971.37742650463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45971.37742650463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45971.37742650463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45971.37742650463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45971.37742650463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45971.37742650463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45971.37742650463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45971.37742650463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45971.37742650463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45971.37742650463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45971.37742650463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45971.37742650463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45971.37742650463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45971.37742650463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45971.37742650463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45971.37742650463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45971.37742650463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45971.37742650463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45971.37742650463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45971.37742650463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45971.37742650463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45971.37742650463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45971.37742650463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45971.37742650463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45971.37742650463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45971.37742650463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45971.37742650463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45971.37742650463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45971.37742650463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45971.37742650463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45971.37742650463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45971.37742650463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45971.37742650463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45971.37742650463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45971.37742650463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45971.37742650463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45971.37742650463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45971.37742650463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45971.37742650463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45971.37742650463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45971.37742650463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45971.37742650463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45971.37742650463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45971.37742650463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45971.37742650463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45971.37742650463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45971.37742650463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45971.37742650463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45971.37742650463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45971.37742650463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45971.37742650463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45971.37742650463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45971.37742650463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45971.37742650463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45971.37742650463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45971.37742650463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45971.37742650463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45971.37742650463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45971.37742650463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45971.37742650463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45971.37742650463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45971.37742650463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45971.37742650463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45971.37742650463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45971.37742650463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45971.37742650463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45971.37742650463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45971.37742650463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45971.37742650463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45971.37742650463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45971.37742650463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45971.37742650463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45971.37742650463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45971.37742650463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45971.37742650463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45971.37742650463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45971.37742650463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45971.37742650463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45971.37742650463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45971.37742650463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45971.37742650463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45971.37742650463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45971.37742650463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45971.37742650463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45971.37742650463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45971.37742650463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45971.37742650463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45971.37742650463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45971.37742650463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45971.37742650463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45971.37742650463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45971.37742650463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45971.37742650463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45971.37742650463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45971.37742650463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45971.37742650463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45971.37742650463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45971.37742650463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45971.37742650463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45971.37742650463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45971.37742650463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45971.37742650463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45971.37742650463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45971.37742650463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45971.37742650463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45971.37742650463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45971.37742650463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45971.37742650463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45971.37742650463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45971.37742650463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45971.37742650463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45971.37742650463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45971.37742650463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45971.37742650463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45971.37742650463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45971.37742650463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45971.37742650463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45971.37742650463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45971.37742650463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45971.37742650463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45971.37742650463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45971.37742650463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45971.37742650463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45971.37742650463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45971.37742650463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45971.37742650463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45971.37742650463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45971.37742650463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45971.37742650463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45971.37742650463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45971.37742650463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45971.37742650463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45971.37742650463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45971.37742650463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45971.37742650463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45971.37742650463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45971.37742650463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45971.37742650463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45971.37742650463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45971.37742650463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45971.37742650463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45971.37742650463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45971.37742650463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45971.37742650463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45971.37742650463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45971.37742650463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45971.37742650463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45971.37742650463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45971.37742650463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45971.37742650463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45971.37742650463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45971.37742650463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45971.37742650463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45971.37742650463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45971.37742650463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45971.37742650463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45971.37742650463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45971.37742650463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45971.37742650463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45971.37742650463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45971.37742650463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45971.37742650463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45971.37742650463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45971.37742650463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45971.37742650463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45971.37742650463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45971.37742650463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45971.37742650463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45971.37742650463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45971.37742650463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45971.37742650463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45971.37742650463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45971.37742650463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45971.37742650463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45971.37742650463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45971.37742650463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45971.37742650463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45971.37742650463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45971.37742650463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45971.37742650463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45971.37742650463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45971.37742650463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45971.37742650463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45971.37742650463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45971.37742650463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45971.37742650463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45971.37742650463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45971.37742650463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45971.37742650463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45971.37742650463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45971.37742650463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45971.37742650463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45971.37742650463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45971.37742650463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45971.37742650463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45971.37742650463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45971.37742650463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45971.37742650463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45971.37742650463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45971.37742650463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45971.37742650463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45971.37742650463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45971.37742650463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45971.37742650463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45971.37742650463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45971.37742650463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45971.37742650463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45971.37742650463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45971.37742650463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45971.37742650463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45971.37742650463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45971.37742650463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45971.37742650463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45971.37742650463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45971.37742650463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45971.37742650463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45971.37742650463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45971.37742650463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45971.37742650463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45971.37742650463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45971.37742650463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45971.37742650463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45971.37742650463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45971.37742650463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45971.37742650463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45971.37742650463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45971.37742650463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45971.37742650463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45971.37742650463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45971.37742650463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45971.37742650463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45971.37742650463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45971.37742650463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45971.37742650463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45971.37742650463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45971.37742650463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45971.37742650463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45971.37742650463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45971.37742650463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45971.37742650463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45971.37742650463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45971.37742650463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45971.37742650463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45971.37742650463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45971.37742650463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45971.37742650463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45971.37742650463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45971.37742650463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45971.37742650463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45971.37742650463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45971.37742650463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45971.37742650463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45971.37742650463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45971.37742650463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45971.37742650463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45971.37742650463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45971.37742650463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45971.37742650463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45971.37742650463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45971.37742650463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45971.37742650463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45971.37742650463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45971.37742650463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45971.37742650463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45971.37742650463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45971.37742650463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45971.37742650463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45971.37742650463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45971.37742650463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45971.37742650463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45971.37742650463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45971.37742650463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45971.37742650463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45971.37742650463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45971.37742650463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45971.37742650463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45971.37742650463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45971.37742650463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45971.37742650463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45971.37742650463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45971.37742650463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45971.37742650463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45971.37742650463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45971.37742650463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45971.37742650463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45971.37742650463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45971.37742650463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45971.37742650463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45971.37742650463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45971.37742650463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45971.37742650463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45971.37742650463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45971.37742650463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45971.37742650463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45971.37742650463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45971.37742650463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45971.37742650463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45971.37742650463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45971.37742650463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45971.37742650463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45971.37742650463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45971.37742650463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45971.37742650463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45971.37742650463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45971.37742650463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45971.37742650463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45971.37742650463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45971.37742650463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45971.37742650463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45971.37742650463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45971.37742650463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45971.37742650463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45971.37742650463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45971.37742650463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45971.37742650463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45971.37742650463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45971.37742650463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45971.37742650463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45971.37742650463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45971.37742650463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45971.37742650463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45971.37742650463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45971.37742650463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45971.37742650463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45971.37742650463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45971.37742650463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45971.37742650463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45971.37742650463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45971.37742650463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45971.37742650463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45971.37742650463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45971.37742650463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45971.37742650463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45971.37742650463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45971.37742650463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45971.37742650463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45971.37742650463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45971.37742650463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45971.37742650463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45971.37742650463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45971.37742650463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45971.37742650463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45971.37742650463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45971.37742650463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45971.37742650463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45971.37742650463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45971.37742650463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45971.37742650463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45971.37742650463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45971.37742650463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45971.37742650463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45971.37742650463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45971.37742650463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45971.37742650463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45971.37742650463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45971.37742650463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45971.37742650463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45971.37742650463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45971.37742650463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45971.37742650463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45971.37742650463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45971.37742650463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45971.37742650463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45971.37742650463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45971.37742650463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45971.37742650463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45971.37742650463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45971.37742650463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45971.37742650463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45971.37742650463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45971.37742650463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45971.37742650463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45971.37742650463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45971.37742650463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45971.37742650463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45971.37742650463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45971.37742650463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45971.37742650463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45971.37742650463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45971.37742650463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45971.37742650463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45971.37742650463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45971.37742650463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45971.37742650463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45971.37742650463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45971.37742650463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45971.37742650463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45971.37742650463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45971.37742650463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45971.37742650463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45971.37742650463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45971.37742650463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45971.37742650463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45971.37742650463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45971.37742650463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45971.37742650463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45971.37742650463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45971.37742650463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45971.37742650463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45971.37742650463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45971.37742650463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45971.37742650463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45971.37742650463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45971.37742650463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45971.37742650463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45971.37742650463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45971.37742650463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45971.37742650463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45971.37742650463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45971.37742650463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45971.37742650463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45971.37742650463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45971.37742650463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45971.37742650463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45971.37742650463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45971.37742650463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45971.37742650463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45971.37742650463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45971.37742650463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45971.37742650463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45971.37742650463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45971.37742650463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45971.37742650463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45971.37742650463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45971.37742650463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45971.37742650463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45971.37742650463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45971.37742650463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45971.37742650463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45971.37742650463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45971.37742650463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45971.37742650463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45971.37742650463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45971.37742650463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45971.37742650463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45971.37742650463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45971.37742650463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45971.37742650463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45971.37742650463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45971.37742650463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45971.37742650463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45971.37742650463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45971.37742650463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45971.37742650463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45971.37742650463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45971.37742650463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45971.37742650463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45971.37742650463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45971.37742650463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45971.37742650463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45971.37742650463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45971.37742650463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45971.37742650463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45971.37742650463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45971.37742650463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45971.37742650463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45971.37742650463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45971.37742650463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45971.37742650463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45971.37742650463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45971.37742650463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45971.37742650463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45971.37742650463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45971.37742650463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45971.37742650463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45971.37742650463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45971.37742650463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45971.37742650463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45971.37742650463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45971.37742650463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45971.37742650463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45971.37742650463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45971.37742650463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45971.37742650463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45971.37742650463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45971.37742650463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45971.37742650463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45971.37742650463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45971.37742650463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45971.37742650463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45971.37742650463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45971.37742650463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45971.37742650463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45971.37742650463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45971.37742650463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45971.37742650463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45971.37742650463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45971.37742650463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45971.37742650463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45971.37742650463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45971.37742650463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45971.37742650463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45971.37742650463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45971.37742650463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45971.37742650463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45971.37742650463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45971.37742650463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45971.37742650463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45971.37742650463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45971.37742650463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45971.37742650463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45971.37742650463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45971.37742650463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45971.37742650463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45971.37742650463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45971.37742650463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45971.37742650463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45971.37742650463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45971.37742650463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45971.37742650463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45971.37742650463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45971.37742650463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45971.37742650463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45971.37742650463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45971.37742650463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45971.37742650463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45971.37742650463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45971.37742650463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45971.37742650463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45971.37742650463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45971.37742650463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45971.37742650463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45971.37742650463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45971.37742650463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45971.37742650463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45971.37742650463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45971.37742650463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45971.37742650463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45971.37742650463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45971.37742650463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45971.37742650463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45971.37742650463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45971.37742650463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45971.37742650463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45971.37742650463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45971.37742650463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45971.37742650463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45971.37742650463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45971.37742650463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45971.37742650463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45971.37742650463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45971.37742650463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45971.37742650463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45971.37742650463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45971.37742650463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45971.37742650463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45971.37742650463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45971.37742650463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45971.37742650463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45971.37742650463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45971.37742650463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45971.37742650463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45971.37742650463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45971.37742650463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45971.37742650463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45971.37742650463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45971.37742650463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45971.37742650463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45971.37742650463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45971.37742650463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45971.37742650463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45971.37742650463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45971.37742650463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45971.37742650463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45971.37742650463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45971.37742650463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45971.37742650463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45971.37742650463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45971.37742650463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45971.37742650463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45971.37742650463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45971.37742650463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45971.37742650463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45971.37742650463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45971.37742650463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45971.37742650463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45971.37742650463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45971.37742650463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45971.37742650463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45971.37742650463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45971.37742650463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45971.37742650463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45971.37742650463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45971.37742650463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45971.37742650463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45971.37742650463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45971.37742650463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45971.37742650463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45971.37742650463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45971.37742650463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45971.37742650463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45971.37742650463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45971.37742650463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45971.37742650463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45971.37742650463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45971.37742650463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45971.37742650463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45971.37742650463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45971.37742650463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45971.37742650463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45971.37742650463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45971.37742650463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45971.37742650463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45971.37742650463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45971.37742650463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45971.37742650463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45971.37742650463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45971.37742650463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45971.37742650463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45971.37742650463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45971.37742650463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45971.37742650463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45971.37742650463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45971.37742650463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45971.37742650463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45971.37742650463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45971.37742650463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45971.37742650463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45971.37742650463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45971.37742650463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45971.37742650463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45971.37742650463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45971.37742650463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45971.37742650463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45971.37742650463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45971.37742650463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45971.37742650463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45971.37742650463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45971.37742650463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45971.37742650463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45971.37742650463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45971.37742650463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45971.37742650463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45971.37742650463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45971.37742650463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45971.37742650463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45971.37742650463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45971.37742650463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45971.37742650463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45971.37742650463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45971.37742650463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45971.37742650463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45971.37742650463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45971.37742650463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45971.37742650463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45971.37742650463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45971.37742650463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45971.37742650463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45971.37742650463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45971.37742650463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45971.37742650463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45971.37742650463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45971.37742650463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45971.37742650463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45971.37742650463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45971.37742650463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45971.37742650463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45971.37742650463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45971.37742650463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45971.37742650463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45971.37742650463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45971.37742650463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45971.37742650463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45971.37742650463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45971.37742650463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45971.37742650463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45971.37742650463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45971.37742650463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45971.37742650463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45971.37742650463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45971.37742650463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45971.37742650463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45971.37742650463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45971.37742650463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45971.37742650463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45971.37742650463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45971.37742650463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45971.37742650463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45971.37742650463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45971.37742650463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45971.37742650463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45971.37742650463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45971.37742650463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45971.37742650463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45971.37742650463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45971.37742650463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45971.37742650463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45971.37742650463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45971.37742650463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45971.37742650463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45971.37742650463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45971.37742650463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45971.37742650463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45971.37742650463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45971.37742650463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45971.37742650463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45971.37742650463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45971.37742650463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45971.37742650463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45971.37742650463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45971.37742650463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45971.37742650463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45971.37742650463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45971.37742650463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45971.37742650463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45971.37742650463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45971.37742650463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45971.37742650463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45971.37742650463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45971.37742650463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45971.37742650463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45971.37742650463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45971.37742650463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45971.37742650463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45971.37742650463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45971.37742650463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45971.37742650463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45971.37742650463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45971.37742650463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45971.37742650463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45971.37742650463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45971.37742650463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45971.37742650463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45971.37742650463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45971.37742650463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45971.37742650463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45971.37742650463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45971.37742650463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45971.37742650463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45971.37742650463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45971.37742650463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45971.37742650463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45971.37742650463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45971.37742650463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45971.37742650463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45971.37742650463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45971.37742650463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45971.37742650463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45971.37742650463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45971.37742650463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45971.37742650463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45971.37742650463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45971.37742650463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45971.37742650463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45971.37742650463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45971.37742650463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45971.37742650463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45971.37742650463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45971.37742650463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45971.37742650463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45971.37742650463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45971.37742650463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45971.37742650463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45971.37742650463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45971.37742650463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45971.37742650463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45971.37742650463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45971.37742650463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45971.37742650463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45971.37742650463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45971.37742650463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45971.37742650463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45971.37742650463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45971.37742650463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45971.37742650463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45971.37742650463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45971.37742650463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45971.37742650463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45971.37742650463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45971.37742650463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45971.37742650463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45971.37742650463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45971.37742650463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45971.37742650463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45971.37742650463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45971.37742650463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45971.37742650463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45971.37742650463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45971.37742650463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45971.37742650463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45971.37742650463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45971.37742650463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45971.37742650463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45971.37742650463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45971.37742650463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45971.37742650463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45971.37742650463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45971.37742650463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45971.37742650463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45971.37742650463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45971.37742650463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45971.37742650463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45971.37742650463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45971.37742650463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45971.37742650463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45971.37742650463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45971.37742650463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45971.37742650463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45971.37742650463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45971.37742650463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45971.37742650463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45971.37742650463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45971.37742650463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45971.37742650463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45971.37742650463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45971.37742650463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45971.37742650463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45971.37742650463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45971.37742650463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45971.37742650463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45971.37742650463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45971.37742650463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45971.37742650463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45971.37742650463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45971.37742650463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45971.37742650463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45971.37742650463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45971.37742650463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45971.37742650463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45971.37742650463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45971.37742650463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45971.37742650463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45971.37742650463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45971.37742650463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45971.37742650463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45971.37742650463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45971.37742650463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45971.37742650463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45971.37742650463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45971.37742650463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45971.37742650463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45971.37742650463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45971.37742650463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45971.37742650463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45971.37742650463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45971.37742650463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45971.37742650463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45971.37742650463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45971.37742650463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45971.37742650463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45971.37742650463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45971.37742650463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45971.37742650463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45971.37742650463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45971.37742650463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45971.37742650463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45971.37742650463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45971.37742650463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45971.37742650463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45971.37742650463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45971.37742650463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45971.37742650463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45971.37742650463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45971.37742650463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45971.37742650463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45971.37742650463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45971.37742650463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45971.37742650463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45971.37742650463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45971.37742650463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45971.37742650463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45971.37742650463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45971.37742650463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45971.37742650463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45971.37742650463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45971.37742650463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45971.37742650463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45971.37742650463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45971.37742650463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45971.37742650463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45971.37742650463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45971.37742650463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45971.37742650463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45971.37742650463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45971.37742650463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45971.37742650463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45971.37742650463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45971.37742650463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45971.37742650463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45971.37742650463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45971.37742650463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45971.37742650463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45971.37742650463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45971.37742650463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45971.37742650463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45971.37742650463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45971.37742650463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45971.37742650463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45971.37742650463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45971.37742650463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45971.37742650463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45971.37742650463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45971.37742650463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45971.37742650463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45971.37742650463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45971.37742650463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45971.37742650463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45971.37742650463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45971.37742650463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45971.37742650463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45971.37742650463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45971.37742650463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45971.37742650463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45971.37742650463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45971.37742650463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45971.37742650463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45971.37742650463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45971.37742650463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45971.37742650463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45971.37742650463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45971.37742650463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45971.37742650463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45971.37742650463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45971.37742650463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45971.37742650463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45971.37742650463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45971.37742650463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45971.37742650463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45971.37742650463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45971.37742650463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45971.37742650463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45971.37742650463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45971.37742650463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45971.37742650463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45971.37742650463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45971.37742650463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45971.37742650463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45971.37742650463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45971.37742650463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45971.37742650463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45971.37742650463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45971.37742650463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45971.37742650463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45971.37742650463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45971.37742650463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45971.37742650463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45971.37742650463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45971.37742650463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45971.37742650463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45971.37742650463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45971.37742650463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45971.37742650463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45971.37742650463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45971.37742650463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45971.37742650463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45971.37742650463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45971.37742650463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45971.37742650463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45971.37742650463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45971.37742650463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45971.37742650463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45971.37742650463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45971.37742650463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45971.37742650463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45971.37742650463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45971.37742650463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45971.37742650463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45971.37742650463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45971.37742650463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45971.37742650463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45971.37742650463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45971.37742650463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45971.37742650463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45971.37742650463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45971.37742650463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45971.37742650463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45971.37742650463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45971.37742650463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45971.37742650463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45971.37742650463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45971.37742650463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45971.37742650463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45971.37742650463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45971.37742650463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45971.37742650463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45971.37742650463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45971.37742650463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45971.37742650463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45971.37742650463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45971.37742650463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45971.37742650463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45971.37742650463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45971.37742650463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45971.37742650463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45971.37742650463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45971.37742650463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45971.37742650463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45971.37742650463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45971.37742650463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45971.37742650463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45971.37742650463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45971.37742650463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45971.37742650463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45971.37742650463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45971.37742650463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45971.37742650463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45971.37742650463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45971.37742650463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45971.37742650463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45971.37742650463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45971.37742650463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45971.37742650463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45971.37742650463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45971.37742650463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45971.37742650463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45971.37742650463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45971.37742650463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45971.37742650463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45971.37742650463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45971.37742650463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45971.37742650463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45971.37742650463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45971.37742650463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45971.37742650463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45971.37742650463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45971.37742650463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45971.37742650463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45971.37742650463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45971.37742650463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45971.37742650463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45971.37742650463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45971.37742650463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45971.37742650463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45971.37742650463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45971.37742650463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45971.37742650463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45971.37742650463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45971.37742650463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45971.37742650463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45971.37742650463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45971.37742650463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45971.37742650463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45971.37742650463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45971.37742650463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45971.37742650463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45971.37742650463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45971.37742650463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45971.37742650463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45971.37742650463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45971.37742650463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45971.37742650463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45971.37742650463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267.89670891203423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7.9509837960358709E-2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28530</v>
      </c>
      <c r="E4" s="95" t="s">
        <v>39021</v>
      </c>
      <c r="F4" s="96">
        <v>45971.353472222225</v>
      </c>
      <c r="G4" s="97">
        <f ca="1">IFERROR(NOW()-F4,"")</f>
        <v>2.3954282405611593E-2</v>
      </c>
      <c r="H4" s="96">
        <v>45971.347638888888</v>
      </c>
      <c r="I4" s="135" t="str">
        <f>IFERROR(VLOOKUP(D4,DB!A:F,6,0),"")</f>
        <v>SCECO</v>
      </c>
      <c r="J4" s="135" t="str">
        <f>IFERROR(VLOOKUP(D4,DB!A:G,7,0),"")</f>
        <v>In progress+Dead</v>
      </c>
      <c r="K4" s="98" t="s">
        <v>39121</v>
      </c>
      <c r="L4" s="92" t="str">
        <f>IFERROR(VLOOKUP(D4,DB!A:I,9,0),"")</f>
        <v>Latis</v>
      </c>
    </row>
    <row r="5" spans="1:16" ht="15" customHeight="1">
      <c r="A5" s="135" t="s">
        <v>39122</v>
      </c>
      <c r="B5" s="135" t="str">
        <f>IFERROR(VLOOKUP(D5,DB!A:K,11,0),"")</f>
        <v>R4</v>
      </c>
      <c r="C5" s="94">
        <v>1</v>
      </c>
      <c r="D5" s="92" t="s">
        <v>32852</v>
      </c>
      <c r="E5" s="95" t="s">
        <v>39021</v>
      </c>
      <c r="F5" s="96">
        <v>45971.35833333333</v>
      </c>
      <c r="G5" s="97">
        <f ca="1">IFERROR(NOW()-F5,"")</f>
        <v>1.9093171300482936E-2</v>
      </c>
      <c r="H5" s="96">
        <v>45971.352962962963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45971.37742650463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45971.37742650463</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39124</v>
      </c>
      <c r="E8" s="95"/>
      <c r="F8" s="96"/>
      <c r="G8" s="97">
        <f ca="1">IFERROR(NOW()-F8,"")</f>
        <v>45971.37742650463</v>
      </c>
      <c r="H8" s="96"/>
      <c r="I8" s="135" t="str">
        <f>IFERROR(VLOOKUP(D8,DB!A:F,6,0),"")</f>
        <v>SCECO</v>
      </c>
      <c r="J8" s="135" t="str">
        <f>IFERROR(VLOOKUP(D8,DB!A:G,7,0),"")</f>
        <v>Vandalized</v>
      </c>
      <c r="K8" s="98"/>
      <c r="L8" s="92" t="str">
        <f>IFERROR(VLOOKUP(D8,DB!A:I,9,0),"")</f>
        <v>Latis</v>
      </c>
    </row>
    <row r="9" spans="1:16" ht="15" customHeight="1">
      <c r="A9" s="135"/>
      <c r="B9" s="135" t="str">
        <f>IFERROR(VLOOKUP(D9,DB!A:K,11,0),"")</f>
        <v/>
      </c>
      <c r="C9" s="94"/>
      <c r="D9" s="92"/>
      <c r="E9" s="95"/>
      <c r="F9" s="96"/>
      <c r="G9" s="97">
        <f ca="1">IFERROR(NOW()-F9,"")</f>
        <v>45971.37742650463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45971.37742650463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45971.37742650463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45971.37742650463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45971.37742650463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45971.37742650463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45971.37742650463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45971.37742650463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45971.37742650463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45971.37742650463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45971.37742650463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45971.37742650463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45971.37742650463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45971.37742650463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45971.37742650463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45971.37742650463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45971.37742650463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45971.37742650463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45971.37742650463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45971.37742650463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45971.37742650463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45971.37742650463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45971.37742650463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45971.37742650463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45971.37742650463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45971.37742650463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45971.37742650463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45971.37742650463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45971.37742650463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45971.37742650463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45971.37742650463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45971.37742650463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45971.37742650463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45971.37742650463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45971.37742650463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45971.37742650463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45971.37742650463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45971.37742650463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45971.37742650463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45971.37742650463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45971.37742650463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45971.37742650463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45971.37742650463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45971.37742650463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45971.37742650463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45971.37742650463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45971.37742650463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45971.37742650463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45971.37742650463</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45971.37742650463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45971.37742650463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45971.37742650463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45971.37742650463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45971.37742650463</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45971.37742650463</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45971.37742650463</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79.54536631944211</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45.188549189813784</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G45" ca="1" si="1">IFERROR(NOW()-F4,"")</f>
        <v>22.716315393518016</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5"/>
      <c r="G6" s="126">
        <f t="shared" ca="1" si="1"/>
        <v>45971.37742650463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45971.37742650463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45971.37742650463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45971.37742650463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45971.37742650463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45971.37742650463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45971.37742650463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45971.37742650463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45971.37742650463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45971.37742650463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45971.37742650463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45971.37742650463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45971.37742650463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45971.37742650463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45971.37742650463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45971.37742650463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45971.37742650463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45971.37742650463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45971.37742650463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45971.37742650463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45971.37742650463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45971.37742650463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45971.37742650463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45971.37742650463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45971.37742650463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45971.37742650463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45971.37742650463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45971.37742650463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45971.37742650463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45971.37742650463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45971.37742650463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45971.37742650463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45971.37742650463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45971.37742650463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45971.37742650463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45971.37742650463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45971.37742650463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45971.37742650463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45971.37742650463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45971.37742650463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45971.37742650463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45971.37742650463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45971.37742650463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45971.37742650463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45971.37742650463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45971.37742650463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45971.37742650463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45971.37742650463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45971.37742650463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45971.37742650463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45971.37742650463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45971.37742650463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45971.37742650463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45971.37742650463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45971.37742650463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45971.37742650463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45971.37742650463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45971.37742650463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45971.37742650463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45971.37742650463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45971.37742650463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45971.37742650463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45971.37742650463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45971.37742650463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45971.37742650463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45971.37742650463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45971.37742650463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45971.37742650463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45971.37742650463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45971.37742650463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45971.37742650463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45971.37742650463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45971.37742650463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45971.37742650463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45971.37742650463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45971.37742650463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45971.37742650463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45971.37742650463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45971.37742650463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45971.37742650463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45971.37742650463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45971.37742650463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45971.37742650463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45971.37742650463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45971.37742650463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45971.37742650463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45971.37742650463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45971.37742650463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45971.37742650463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45971.37742650463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45971.37742650463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45971.37742650463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45971.37742650463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45971.37742650463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45971.37742650463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45971.37742650463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45971.37742650463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45971.37742650463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45971.37742650463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45971.37742650463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45971.37742650463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45971.37742650463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45971.37742650463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45971.37742650463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45971.37742650463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45971.37742650463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45971.37742650463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45971.37742650463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45971.37742650463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45971.37742650463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45971.37742650463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45971.37742650463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45971.37742650463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45971.37742650463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45971.37742650463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45971.37742650463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45971.37742650463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45971.37742650463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45971.37742650463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45971.37742650463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45971.37742650463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45971.37742650463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45971.37742650463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45971.37742650463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45971.37742650463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45971.37742650463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45971.37742650463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45971.37742650463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45971.37742650463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45971.37742650463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45971.37742650463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45971.37742650463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45971.37742650463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45971.37742650463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45971.37742650463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45971.37742650463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45971.37742650463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45971.37742650463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45971.37742650463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45971.37742650463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45971.37742650463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45971.37742650463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45971.37742650463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45971.37742650463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45971.37742650463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45971.37742650463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45971.37742650463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45971.37742650463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45971.37742650463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45971.37742650463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45971.37742650463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45971.37742650463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45971.37742650463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45971.37742650463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45971.37742650463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45971.37742650463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45971.37742650463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45971.37742650463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45971.37742650463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45971.37742650463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45971.37742650463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45971.37742650463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45971.37742650463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45971.37742650463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45971.37742650463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45971.37742650463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45971.37742650463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45971.37742650463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45971.37742650463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45971.37742650463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45971.37742650463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45971.37742650463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45971.37742650463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45971.37742650463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45971.37742650463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45971.37742650463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45971.37742650463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45971.37742650463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45971.37742650463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45971.37742650463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45971.37742650463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45971.37742650463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45971.37742650463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45971.37742650463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45971.37742650463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45971.37742650463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45971.37742650463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45971.37742650463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45971.37742650463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45971.37742650463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45971.37742650463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45971.37742650463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45971.37742650463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45971.37742650463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45971.37742650463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45971.37742650463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45971.37742650463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45971.37742650463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45971.37742650463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45971.37742650463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45971.37742650463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45971.37742650463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45971.37742650463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45971.37742650463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45971.37742650463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45971.37742650463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45971.37742650463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45971.37742650463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45971.37742650463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45971.37742650463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45971.37742650463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45971.37742650463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45971.37742650463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45971.37742650463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45971.37742650463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45971.37742650463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45971.37742650463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45971.37742650463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45971.37742650463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45971.37742650463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45971.37742650463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45971.37742650463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45971.37742650463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45971.37742650463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45971.37742650463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45971.37742650463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45971.37742650463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45971.37742650463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45971.37742650463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45971.37742650463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45971.37742650463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45971.37742650463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45971.37742650463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45971.37742650463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45971.37742650463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45971.37742650463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45971.37742650463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45971.37742650463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45971.37742650463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45971.37742650463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45971.37742650463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45971.37742650463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45971.37742650463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45971.37742650463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45971.37742650463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45971.37742650463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45971.37742650463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45971.37742650463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45971.37742650463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45971.37742650463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45971.37742650463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1</v>
      </c>
      <c r="D2" s="157" t="s">
        <v>34137</v>
      </c>
      <c r="E2" s="124" t="s">
        <v>39134</v>
      </c>
      <c r="F2" s="143">
        <v>45971.375254629631</v>
      </c>
      <c r="G2" s="105">
        <f t="shared" ref="G2:G10" ca="1" si="0">IFERROR(NOW()-F2,"-")</f>
        <v>2.1718749994761311E-3</v>
      </c>
      <c r="H2" s="143">
        <v>45971.369340277779</v>
      </c>
      <c r="I2" s="141" t="str">
        <f>IFERROR(VLOOKUP(D2,DB!A:F,6,0),"")</f>
        <v>SCECO</v>
      </c>
      <c r="J2" s="141" t="str">
        <f>IFERROR(VLOOKUP(D2,DB!A:G,7,0),"")</f>
        <v>Vandalized</v>
      </c>
      <c r="K2" s="144" t="s">
        <v>39135</v>
      </c>
      <c r="L2" s="145" t="str">
        <f>IFERROR(VLOOKUP(D2,DB!A:I,9,0),"")</f>
        <v>Latis</v>
      </c>
    </row>
    <row r="3" spans="1:16382" ht="31.5" customHeight="1">
      <c r="A3" s="140"/>
      <c r="B3" s="141" t="str">
        <f>IFERROR(VLOOKUP(D3,DB!A:K,11,0),"")</f>
        <v/>
      </c>
      <c r="C3" s="142"/>
      <c r="D3" s="157"/>
      <c r="E3" s="124"/>
      <c r="F3" s="143"/>
      <c r="G3" s="105">
        <f t="shared" ca="1" si="0"/>
        <v>45971.37742650463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45971.37742650463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45971.37742650463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45971.37742650463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45971.37742650463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45971.37742650463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45971.37742650463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45971.37742650463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45971.37742650463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45971.37742650463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45971.37742650463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45971.37742650463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45971.37742650463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45971.37742650463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45971.37742650463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45971.37742650463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45971.37742650463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45971.37742650463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45971.37742650463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45971.37742650463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45971.37742650463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45971.37742650463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45971.37742650463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45971.37742650463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45971.37742650463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45971.37742650463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45971.37742650463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45971.37742650463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45971.37742650463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45971.37742650463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45971.37742650463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45971.37742650463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45971.37742650463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45971.37742650463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45971.37742650463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45971.37742650463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45971.37742650463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45971.37742650463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45971.37742650463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45971.37742650463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45971.37742650463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45971.37742650463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45971.37742650463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45971.37742650463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45971.37742650463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45971.37742650463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45971.37742650463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45971.37742650463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45971.37742650463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45971.37742650463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45971.37742650463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45971.37742650463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45971.37742650463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45971.37742650463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45971.37742650463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45971.37742650463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45971.37742650463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45971.37742650463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45971.37742650463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45971.37742650463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45971.37742650463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45971.37742650463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45971.37742650463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45971.37742650463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45971.37742650463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45971.37742650463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45971.37742650463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45971.37742650463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45971.37742650463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45971.37742650463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45971.37742650463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45971.37742650463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45971.37742650463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45971.37742650463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45971.37742650463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45971.37742650463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45971.37742650463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45971.37742650463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45971.37742650463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45971.37742650463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45971.37742650463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45971.37742650463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45971.37742650463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45971.37742650463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45971.37742650463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45971.37742650463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45971.37742650463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45971.37742650463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45971.37742650463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45971.37742650463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45971.37742650463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45971.37742650463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45971.37742650463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45971.37742650463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45971.37742650463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45971.37742650463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45971.37742650463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45971.37742650463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45971.37742650463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45971.37742650463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45971.37742650463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45971.37742650463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45971.37742650463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45971.37742650463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45971.37742650463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45971.37742650463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45971.37742650463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45971.37742650463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45971.37742650463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45971.37742650463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45971.37742650463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45971.37742650463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45971.37742650463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45971.37742650463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45971.37742650463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45971.37742650463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45971.37742650463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45971.37742650463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45971.37742650463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45971.37742650463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45971.37742650463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45971.37742650463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45971.37742650463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45971.37742650463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45971.37742650463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45971.37742650463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45971.37742650463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45971.37742650463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45971.37742650463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45971.37742650463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45971.37742650463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45971.37742650463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45971.37742650463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45971.37742650463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45971.37742650463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45971.37742650463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45971.37742650463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45971.37742650463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45971.37742650463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45971.37742650463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45971.37742650463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45971.37742650463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45971.37742650463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45971.37742650463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45971.37742650463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45971.37742650463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45971.37742650463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45971.37742650463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45971.37742650463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45971.37742650463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45971.37742650463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45971.37742650463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45971.37742650463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45971.37742650463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45971.37742650463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45971.37742650463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45971.37742650463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45971.37742650463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45971.37742650463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45971.37742650463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45971.37742650463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45971.37742650463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45971.37742650463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45971.37742650463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45971.37742650463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45971.37742650463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45971.37742650463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45971.37742650463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45971.37742650463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45971.37742650463</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