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74" documentId="120_S{2AC9BD13-BADA-5192-A53E-5A8FF88502F6}" xr6:coauthVersionLast="47" xr6:coauthVersionMax="47" xr10:uidLastSave="{96D40846-A711-424F-B2D5-6FE3A82A106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<sst xmlns="http://schemas.openxmlformats.org/spreadsheetml/2006/main" count="180285" uniqueCount="39128">
  <si>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</si>
  <si>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</si>
  <si>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</si>
  <si>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</si>
  <si>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</si>
  <si>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</si>
  <si>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</si>
  <si>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</si>
  <si>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</si>
  <si>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</si>
  <si>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</si>
  <si>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</si>
  <si>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</si>
  <si>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</si>
  <si>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</si>
  <si>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</si>
  <si>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</si>
  <si>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</si>
  <si>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</si>
  <si>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</si>
  <si>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</si>
  <si>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</si>
  <si>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</si>
  <si>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</si>
  <si>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</si>
  <si>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</si>
  <si>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</si>
  <si>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</si>
  <si>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</si>
  <si>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</si>
  <si>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</si>
  <si>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</si>
  <si>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</si>
  <si>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</si>
  <si>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</si>
  <si>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</si>
  <si>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</si>
  <si>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</si>
  <si>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</si>
  <si>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</si>
  <si>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</si>
  <si>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</si>
  <si>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</si>
  <si>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</si>
  <si>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</si>
  <si>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</si>
  <si>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</si>
  <si>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</si>
  <si>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</si>
  <si>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</si>
  <si>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</si>
  <si>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</si>
  <si>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</si>
  <si>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</si>
  <si>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</si>
  <si>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</si>
  <si>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</si>
  <si>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</si>
  <si>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</si>
  <si>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</si>
  <si>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</si>
  <si>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</si>
  <si>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</si>
  <si>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</si>
  <si>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</si>
  <si>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</si>
  <si>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</si>
  <si>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</si>
  <si>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</si>
  <si>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</si>
  <si>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</si>
  <si>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</si>
  <si>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</si>
  <si>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</si>
  <si>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</si>
  <si>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</si>
  <si>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</si>
  <si>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</si>
  <si>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</si>
  <si>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</si>
  <si>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</si>
  <si>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</si>
  <si>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</si>
  <si>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</si>
  <si>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</si>
  <si>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</si>
  <si>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</si>
  <si>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</si>
  <si>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</si>
  <si>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</si>
  <si>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</si>
  <si>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</si>
  <si>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</si>
  <si>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</si>
  <si>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</si>
  <si>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</si>
  <si>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</si>
  <si>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</si>
  <si>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</si>
  <si>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</si>
  <si>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</si>
  <si>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</si>
  <si>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</si>
  <si>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</si>
  <si>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</si>
  <si>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</si>
  <si>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</si>
  <si>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</si>
  <si>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</si>
  <si>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</si>
  <si>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</si>
  <si>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</si>
  <si>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</si>
  <si>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</si>
  <si>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</si>
  <si>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</si>
  <si>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</si>
  <si>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</si>
  <si>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</si>
  <si>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</si>
  <si>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</si>
  <si>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</si>
  <si>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</si>
  <si>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</si>
  <si>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</si>
  <si>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</si>
  <si>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</si>
  <si>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</si>
  <si>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</si>
  <si>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</si>
  <si>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</si>
  <si>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</si>
  <si>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</si>
  <si>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</si>
  <si>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</si>
  <si>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</si>
  <si>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</si>
  <si>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</si>
  <si>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</si>
  <si>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</si>
  <si>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</si>
  <si>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</si>
  <si>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</si>
  <si>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</si>
  <si>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</si>
  <si>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</si>
  <si>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</si>
  <si>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</si>
  <si>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</si>
  <si>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</si>
  <si>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</si>
  <si>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</si>
  <si>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</si>
  <si>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</si>
  <si>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</si>
  <si>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</si>
  <si>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</si>
  <si>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</si>
  <si>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</si>
  <si>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</si>
  <si>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</si>
  <si>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</si>
  <si>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</si>
  <si>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</si>
  <si>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</si>
  <si>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</si>
  <si>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</si>
  <si>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</si>
  <si>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</si>
  <si>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</si>
  <si>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</si>
  <si>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</si>
  <si>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</si>
  <si>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</si>
  <si>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</si>
  <si>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</si>
  <si>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</si>
  <si>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</si>
  <si>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</si>
  <si>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</si>
  <si>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</si>
  <si>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</si>
  <si>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</si>
  <si>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</si>
  <si>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</si>
  <si>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</si>
  <si>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</si>
  <si>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</si>
  <si>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</si>
  <si>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</si>
  <si>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</si>
  <si>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</si>
  <si>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</si>
  <si>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</si>
  <si>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</si>
  <si>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</si>
  <si>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</si>
  <si>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</si>
  <si>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</si>
  <si>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</si>
  <si>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</si>
  <si>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</si>
  <si>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</si>
  <si>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</si>
  <si>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</si>
  <si>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</si>
  <si>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</si>
  <si>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</si>
  <si>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</si>
  <si>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</si>
  <si>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</si>
  <si>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</si>
  <si>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</si>
  <si>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</si>
  <si>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</si>
  <si>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</si>
  <si>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</si>
  <si>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</si>
  <si>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</si>
  <si>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</si>
  <si>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</si>
  <si>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</si>
  <si>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</si>
  <si>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</si>
  <si>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</si>
  <si>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</si>
  <si>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</si>
  <si>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</si>
  <si>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</si>
  <si>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</si>
  <si>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</si>
  <si>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</si>
  <si>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</si>
  <si>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</si>
  <si>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</si>
  <si>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</si>
  <si>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</si>
  <si>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</si>
  <si>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</si>
  <si>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</si>
  <si>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</si>
  <si>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</si>
  <si>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</si>
  <si>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</si>
  <si>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</si>
  <si>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</si>
  <si>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</si>
  <si>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</si>
  <si>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</si>
  <si>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</si>
  <si>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</si>
  <si>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</si>
  <si>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</si>
  <si>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</si>
  <si>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</si>
  <si>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</si>
  <si>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</si>
  <si>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</si>
  <si>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</si>
  <si>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</si>
  <si>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</si>
  <si>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</si>
  <si>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</si>
  <si>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</si>
  <si>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</si>
  <si>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</si>
  <si>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</si>
  <si>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</si>
  <si>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</si>
  <si>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</si>
  <si>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</si>
  <si>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</si>
  <si>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</si>
  <si>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</si>
  <si>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</si>
  <si>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</si>
  <si>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</si>
  <si>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</si>
  <si>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</si>
  <si>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</si>
  <si>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</si>
  <si>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</si>
  <si>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</si>
  <si>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</si>
  <si>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</si>
  <si>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</si>
  <si>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</si>
  <si>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</si>
  <si>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</si>
  <si>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</si>
  <si>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</si>
  <si>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</si>
  <si>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</si>
  <si>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</si>
  <si>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</si>
  <si>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</si>
  <si>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</si>
  <si>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</si>
  <si>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</si>
  <si>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</si>
  <si>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</si>
  <si>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</si>
  <si>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</si>
  <si>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</si>
  <si>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</si>
  <si>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</si>
  <si>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</si>
  <si>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</si>
  <si>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</si>
  <si>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</si>
  <si>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</si>
  <si>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</si>
  <si>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</si>
  <si>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</si>
  <si>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</si>
  <si>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</si>
  <si>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</si>
  <si>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</si>
  <si>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</si>
  <si>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</si>
  <si>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</si>
  <si>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</si>
  <si>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</si>
  <si>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</si>
  <si>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</si>
  <si>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</si>
  <si>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</si>
  <si>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</si>
  <si>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</si>
  <si>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</si>
  <si>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</si>
  <si>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</si>
  <si>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</si>
  <si>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</si>
  <si>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</si>
  <si>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</si>
  <si>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</si>
  <si>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</si>
  <si>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</si>
  <si>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</si>
  <si>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</si>
  <si>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</si>
  <si>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</si>
  <si>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</si>
  <si>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</si>
  <si>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</si>
  <si>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</si>
  <si>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</si>
  <si>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</si>
  <si>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</si>
  <si>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</si>
  <si>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</si>
  <si>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</si>
  <si>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</si>
  <si>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</si>
  <si>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</si>
  <si>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</si>
  <si>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</si>
  <si>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</si>
  <si>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</si>
  <si>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</si>
  <si>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</si>
  <si>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</si>
  <si>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</si>
  <si>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</si>
  <si>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</si>
  <si>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</si>
  <si>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</si>
  <si>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</si>
  <si>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</si>
  <si>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</si>
  <si>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</si>
  <si>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</si>
  <si>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</si>
  <si>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</si>
  <si>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</si>
  <si>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</si>
  <si>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</si>
  <si>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</si>
  <si>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</si>
  <si>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</si>
  <si>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</si>
  <si>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</si>
  <si>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</si>
  <si>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</si>
  <si>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</si>
  <si>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</si>
  <si>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</si>
  <si>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</si>
  <si>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</si>
  <si>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</si>
  <si>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</si>
  <si>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</si>
  <si>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</si>
  <si>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</si>
  <si>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</si>
  <si>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</si>
  <si>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</si>
  <si>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</si>
  <si>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</si>
  <si>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</si>
  <si>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</si>
  <si>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</si>
  <si>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</si>
  <si>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</si>
  <si>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</si>
  <si>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</si>
  <si>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</si>
  <si>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</si>
  <si>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</si>
  <si>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</si>
  <si>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</si>
  <si>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</si>
  <si>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</si>
  <si>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</si>
  <si>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</si>
  <si>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</si>
  <si>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</si>
  <si>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</si>
  <si>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</si>
  <si>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</si>
  <si>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</si>
  <si>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</si>
  <si>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</si>
  <si>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</si>
  <si>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</si>
  <si>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</si>
  <si>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</si>
  <si>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</si>
  <si>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</si>
  <si>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</si>
  <si>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</si>
  <si>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</si>
  <si>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</si>
  <si>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</si>
  <si>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</si>
  <si>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</si>
  <si>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</si>
  <si>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</si>
  <si>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</si>
  <si>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</si>
  <si>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</si>
  <si>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</si>
  <si>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</si>
  <si>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</si>
  <si>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</si>
  <si>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</si>
  <si>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</si>
  <si>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</si>
  <si>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</si>
  <si>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</si>
  <si>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</si>
  <si>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</si>
  <si>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</si>
  <si>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</si>
  <si>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</si>
  <si>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</si>
  <si>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</si>
  <si>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</si>
  <si>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</si>
  <si>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</si>
  <si>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</si>
  <si>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</si>
  <si>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</si>
  <si>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</si>
  <si>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</si>
  <si>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</si>
  <si>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</si>
  <si>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</si>
  <si>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</si>
  <si>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</si>
  <si>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</si>
  <si>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</si>
  <si>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</si>
  <si>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</si>
  <si>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</si>
  <si>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</si>
  <si>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</si>
  <si>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</si>
  <si>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</si>
  <si>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</si>
  <si>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</si>
  <si>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</si>
  <si>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</si>
  <si>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</si>
  <si>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</si>
  <si>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</si>
  <si>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</si>
  <si>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</si>
  <si>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</si>
  <si>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</si>
  <si>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</si>
  <si>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</si>
  <si>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</si>
  <si>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</si>
  <si>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</si>
  <si>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</si>
  <si>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</si>
  <si>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</si>
  <si>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</si>
  <si>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</si>
  <si>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</si>
  <si>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</si>
  <si>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</si>
  <si>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</si>
  <si>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</si>
  <si>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</si>
  <si>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</si>
  <si>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</si>
  <si>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</si>
  <si>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</si>
  <si>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</si>
  <si>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</si>
  <si>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</si>
  <si>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</si>
  <si>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</si>
  <si>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</si>
  <si>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</si>
  <si>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</si>
  <si>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</si>
  <si>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</si>
  <si>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</si>
  <si>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</si>
  <si>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</si>
  <si>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</si>
  <si>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</si>
  <si>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</si>
  <si>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</si>
  <si>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</si>
  <si>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</si>
  <si>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</si>
  <si>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</si>
  <si>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</si>
  <si>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</si>
  <si>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</si>
  <si>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</si>
  <si>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</si>
  <si>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</si>
  <si>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</si>
  <si>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</si>
  <si>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</si>
  <si>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</si>
  <si>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</si>
  <si>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</si>
  <si>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</si>
  <si>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</si>
  <si>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</si>
  <si>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</si>
  <si>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</si>
  <si>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</si>
  <si>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</si>
  <si>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</si>
  <si>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</si>
  <si>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</si>
  <si>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</si>
  <si>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</si>
  <si>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</si>
  <si>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</si>
  <si>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</si>
  <si>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</si>
  <si>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</si>
  <si>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</si>
  <si>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</si>
  <si>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</si>
  <si>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</si>
  <si>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</si>
  <si>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</si>
  <si>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</si>
  <si>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</si>
  <si>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</si>
  <si>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</si>
  <si>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</si>
  <si>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</si>
  <si>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</si>
  <si>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</si>
  <si>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</si>
  <si>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</si>
  <si>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</si>
  <si>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</si>
  <si>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</si>
  <si>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</si>
  <si>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</si>
  <si>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</si>
  <si>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</si>
  <si>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</si>
  <si>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</si>
  <si>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</si>
  <si>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</si>
  <si>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</si>
  <si>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</si>
  <si>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</si>
  <si>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</si>
  <si>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</si>
  <si>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</si>
  <si>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</si>
  <si>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</si>
  <si>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</si>
  <si>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</si>
  <si>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</si>
  <si>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</si>
  <si>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</si>
  <si>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</si>
  <si>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</si>
  <si>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</si>
  <si>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</si>
  <si>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</si>
  <si>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</si>
  <si>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</si>
  <si>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</si>
  <si>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</si>
  <si>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</si>
  <si>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</si>
  <si>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</si>
  <si>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</si>
  <si>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</si>
  <si>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</si>
  <si>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</si>
  <si>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</si>
  <si>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</si>
  <si>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</si>
  <si>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</si>
  <si>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</si>
  <si>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</si>
  <si>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</si>
  <si>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</si>
  <si>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</si>
  <si>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</si>
  <si>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</si>
  <si>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</si>
  <si>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</si>
  <si>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</si>
  <si>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</si>
  <si>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</si>
  <si>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</si>
  <si>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</si>
  <si>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</si>
  <si>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</si>
  <si>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</si>
  <si>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</si>
  <si>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</si>
  <si>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</si>
  <si>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</si>
  <si>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</si>
  <si>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</si>
  <si>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</si>
  <si>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</si>
  <si>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</si>
  <si>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</si>
  <si>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</si>
  <si>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</si>
  <si>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</si>
  <si>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</si>
  <si>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</si>
  <si>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</si>
  <si>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</si>
  <si>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</si>
  <si>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</si>
  <si>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</si>
  <si>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</si>
  <si>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</si>
  <si>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</si>
  <si>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</si>
  <si>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</si>
  <si>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</si>
  <si>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</si>
  <si>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</si>
  <si>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</si>
  <si>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</si>
  <si>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</si>
  <si>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</si>
  <si>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</si>
  <si>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</si>
  <si>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</si>
  <si>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</si>
  <si>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</si>
  <si>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</si>
  <si>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</si>
  <si>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</si>
  <si>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</si>
  <si>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</si>
  <si>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</si>
  <si>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</si>
  <si>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</si>
  <si>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</si>
  <si>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</si>
  <si>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</si>
  <si>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</si>
  <si>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</si>
  <si>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</si>
  <si>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</si>
  <si>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</si>
  <si>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</si>
  <si>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</si>
  <si>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</si>
  <si>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</si>
  <si>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</si>
  <si>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</si>
  <si>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</si>
  <si>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</si>
  <si>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</si>
  <si>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</si>
  <si>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</si>
  <si>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</si>
  <si>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</si>
  <si>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</si>
  <si>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</si>
  <si>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</si>
  <si>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</si>
  <si>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</si>
  <si>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</si>
  <si>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</si>
  <si>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</si>
  <si>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</si>
  <si>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</si>
  <si>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</si>
  <si>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</si>
  <si>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</si>
  <si>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</si>
  <si>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</si>
  <si>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</si>
  <si>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</si>
  <si>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</si>
  <si>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</si>
  <si>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</si>
  <si>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</si>
  <si>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</si>
  <si>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</si>
  <si>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</si>
  <si>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</si>
  <si>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</si>
  <si>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</si>
  <si>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</si>
  <si>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</si>
  <si>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</si>
  <si>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</si>
  <si>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</si>
  <si>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</si>
  <si>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</si>
  <si>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</si>
  <si>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</si>
  <si>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</si>
  <si>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</si>
  <si>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</si>
  <si>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</si>
  <si>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</si>
  <si>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</si>
  <si>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</si>
  <si>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</si>
  <si>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</si>
  <si>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</si>
  <si>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</si>
  <si>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</si>
  <si>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</si>
  <si>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</si>
  <si>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</si>
  <si>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</si>
  <si>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</si>
  <si>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</si>
  <si>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</si>
  <si>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</si>
  <si>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</si>
  <si>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</si>
  <si>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</si>
  <si>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</si>
  <si>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</si>
  <si>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</si>
  <si>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</si>
  <si>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</si>
  <si>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</si>
  <si>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</si>
  <si>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</si>
  <si>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</si>
  <si>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</si>
  <si>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</si>
  <si>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</si>
  <si>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</si>
  <si>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</si>
  <si>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</si>
  <si>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</si>
  <si>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</si>
  <si>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</si>
  <si>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</si>
  <si>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</si>
  <si>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</si>
  <si>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</si>
  <si>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</si>
  <si>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</si>
  <si>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</si>
  <si>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</si>
  <si>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</si>
  <si>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</si>
  <si>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</si>
  <si>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</si>
  <si>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</si>
  <si>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</si>
  <si>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</si>
  <si>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</si>
  <si>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</si>
  <si>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</si>
  <si>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</si>
  <si>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</si>
  <si>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</si>
  <si>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</si>
  <si>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</si>
  <si>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</si>
  <si>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</si>
  <si>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</si>
  <si>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</si>
  <si>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</si>
  <si>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</si>
  <si>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</si>
  <si>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</si>
  <si>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</si>
  <si>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</si>
  <si>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</si>
  <si>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</si>
  <si>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</si>
  <si>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</si>
  <si>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</si>
  <si>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</si>
  <si>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</si>
  <si>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</si>
  <si>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</si>
  <si>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</si>
  <si>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</si>
  <si>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</si>
  <si>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</si>
  <si>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</si>
  <si>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</si>
  <si>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</si>
  <si>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</si>
  <si>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</si>
  <si>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</si>
  <si>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</si>
  <si>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</si>
  <si>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</si>
  <si>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</si>
  <si>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</si>
  <si>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</si>
  <si>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</si>
  <si>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</si>
  <si>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</si>
  <si>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</si>
  <si>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</si>
  <si>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</si>
  <si>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</si>
  <si>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</si>
  <si>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</si>
  <si>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</si>
  <si>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</si>
  <si>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</si>
  <si>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</si>
  <si>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</si>
  <si>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</si>
  <si>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</si>
  <si>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</si>
  <si>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</si>
  <si>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</si>
  <si>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</si>
  <si>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</si>
  <si>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</si>
  <si>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</si>
  <si>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</si>
  <si>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</si>
  <si>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</si>
  <si>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</si>
  <si>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</si>
  <si>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</si>
  <si>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</si>
  <si>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</si>
  <si>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</si>
  <si>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</si>
  <si>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</si>
  <si>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</si>
  <si>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</si>
  <si>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</si>
  <si>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</si>
  <si>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</si>
  <si>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</si>
  <si>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</si>
  <si>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</si>
  <si>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</si>
  <si>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</si>
  <si>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</si>
  <si>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</si>
  <si>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</si>
  <si>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</si>
  <si>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</si>
  <si>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</si>
  <si>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</si>
  <si>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</si>
  <si>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</si>
  <si>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</si>
  <si>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</si>
  <si>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</si>
  <si>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</si>
  <si>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</si>
  <si>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</si>
  <si>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</si>
  <si>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</si>
  <si>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</si>
  <si>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</si>
  <si>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</si>
  <si>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</si>
  <si>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</si>
  <si>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</si>
  <si>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</si>
  <si>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</si>
  <si>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</si>
  <si>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</si>
  <si>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</si>
  <si>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</si>
  <si>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</si>
  <si>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</si>
  <si>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</si>
  <si>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</si>
  <si>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</si>
  <si>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</si>
  <si>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</si>
  <si>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</si>
  <si>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</si>
  <si>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</si>
  <si>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</si>
  <si>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</si>
  <si>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</si>
  <si>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</si>
  <si>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</si>
  <si>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</si>
  <si>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</si>
  <si>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</si>
  <si>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</si>
  <si>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</si>
  <si>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</si>
  <si>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</si>
  <si>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</si>
  <si>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</si>
  <si>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</si>
  <si>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</si>
  <si>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</si>
  <si>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</si>
  <si>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</si>
  <si>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</si>
  <si>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</si>
  <si>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</si>
  <si>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</si>
  <si>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</si>
  <si>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</si>
  <si>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</si>
  <si>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</si>
  <si>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</si>
  <si>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</si>
  <si>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</si>
  <si>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</si>
  <si>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</si>
  <si>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</si>
  <si>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</si>
  <si>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</si>
  <si>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</si>
  <si>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</si>
  <si>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</si>
  <si>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</si>
  <si>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</si>
  <si>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</si>
  <si>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</si>
  <si>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</si>
  <si>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</si>
  <si>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</si>
  <si>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</si>
  <si>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</si>
  <si>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</si>
  <si>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</si>
  <si>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</si>
  <si>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</si>
  <si>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</si>
  <si>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</si>
  <si>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</si>
  <si>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</si>
  <si>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</si>
  <si>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</si>
  <si>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</si>
  <si>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</si>
  <si>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</si>
  <si>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</si>
  <si>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</si>
  <si>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</si>
  <si>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</si>
  <si>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</si>
  <si>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</si>
  <si>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</si>
  <si>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</si>
  <si>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</si>
  <si>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</si>
  <si>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</si>
  <si>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</si>
  <si>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</si>
  <si>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</si>
  <si>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</si>
  <si>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</si>
  <si>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</si>
  <si>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</si>
  <si>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</si>
  <si>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</si>
  <si>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</si>
  <si>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</si>
  <si>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</si>
  <si>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</si>
  <si>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</si>
  <si>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</si>
  <si>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</si>
  <si>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</si>
  <si>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</si>
  <si>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</si>
  <si>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</si>
  <si>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</si>
  <si>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</si>
  <si>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</si>
  <si>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</si>
  <si>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</si>
  <si>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</si>
  <si>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</si>
  <si>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</si>
  <si>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</si>
  <si>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</si>
  <si>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</si>
  <si>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</si>
  <si>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</si>
  <si>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</si>
  <si>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</si>
  <si>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</si>
  <si>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</si>
  <si>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</si>
  <si>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</si>
  <si>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</si>
  <si>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</si>
  <si>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</si>
  <si>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</si>
  <si>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</si>
  <si>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</si>
  <si>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</si>
  <si>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</si>
  <si>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</si>
  <si>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</si>
  <si>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</si>
  <si>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</si>
  <si>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</si>
  <si>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</si>
  <si>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</si>
  <si>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</si>
  <si>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</si>
  <si>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</si>
  <si>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</si>
  <si>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</si>
  <si>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</si>
  <si>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</si>
  <si>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</si>
  <si>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</si>
  <si>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</si>
  <si>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</si>
  <si>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</si>
  <si>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</si>
  <si>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</si>
  <si>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</si>
  <si>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</si>
  <si>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</si>
  <si>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</si>
  <si>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</si>
  <si>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</si>
  <si>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</si>
  <si>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</si>
  <si>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</si>
  <si>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</si>
  <si>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</si>
  <si>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</si>
  <si>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</si>
  <si>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</si>
  <si>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</si>
  <si>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</si>
  <si>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</si>
  <si>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</si>
  <si>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</si>
  <si>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</si>
  <si>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</si>
  <si>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</si>
  <si>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</si>
  <si>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</si>
  <si>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</si>
  <si>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</si>
  <si>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</si>
  <si>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</si>
  <si>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</si>
  <si>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</si>
  <si>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</si>
  <si>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</si>
  <si>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</si>
  <si>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</si>
  <si>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</si>
  <si>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</si>
  <si>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</si>
  <si>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</si>
  <si>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</si>
  <si>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</si>
  <si>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</si>
  <si>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</si>
  <si>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</si>
  <si>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</si>
  <si>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</si>
  <si>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</si>
  <si>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</si>
  <si>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</si>
  <si>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</si>
  <si>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</si>
  <si>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</si>
  <si>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</si>
  <si>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</si>
  <si>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</si>
  <si>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</si>
  <si>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</si>
  <si>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</si>
  <si>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</si>
  <si>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</si>
  <si>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</si>
  <si>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</si>
  <si>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</si>
  <si>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</si>
  <si>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</si>
  <si>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</si>
  <si>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</si>
  <si>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</si>
  <si>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</si>
  <si>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</si>
  <si>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</si>
  <si>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</si>
  <si>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</si>
  <si>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</si>
  <si>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</si>
  <si>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</si>
  <si>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</si>
  <si>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</si>
  <si>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</si>
  <si>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</si>
  <si>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</si>
  <si>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</si>
  <si>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</si>
  <si>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</si>
  <si>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</si>
  <si>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</si>
  <si>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</si>
  <si>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</si>
  <si>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</si>
  <si>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</si>
  <si>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</si>
  <si>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</si>
  <si>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</si>
  <si>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</si>
  <si>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</si>
  <si>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</si>
  <si>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</si>
  <si>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</si>
  <si>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</si>
  <si>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</si>
  <si>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</si>
  <si>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</si>
  <si>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</si>
  <si>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</si>
  <si>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</si>
  <si>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</si>
  <si>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</si>
  <si>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</si>
  <si>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</si>
  <si>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</si>
  <si>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</si>
  <si>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</si>
  <si>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</si>
  <si>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</si>
  <si>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</si>
  <si>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</si>
  <si>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</si>
  <si>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</si>
  <si>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</si>
  <si>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</si>
  <si>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</si>
  <si>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</si>
  <si>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</si>
  <si>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</si>
  <si>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</si>
  <si>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</si>
  <si>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</si>
  <si>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</si>
  <si>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</si>
  <si>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</si>
  <si>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</si>
  <si>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</si>
  <si>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</si>
  <si>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</si>
  <si>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</si>
  <si>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</si>
  <si>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</si>
  <si>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</si>
  <si>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</si>
  <si>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</si>
  <si>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</si>
  <si>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</si>
  <si>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</si>
  <si>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</si>
  <si>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</si>
  <si>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</si>
  <si>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</si>
  <si>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</si>
  <si>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</si>
  <si>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</si>
  <si>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</si>
  <si>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</si>
  <si>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</si>
  <si>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</si>
  <si>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</si>
  <si>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</si>
  <si>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</si>
  <si>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</si>
  <si>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</si>
  <si>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</si>
  <si>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</si>
  <si>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</si>
  <si>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</si>
  <si>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</si>
  <si>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</si>
  <si>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</si>
  <si>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</si>
  <si>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</si>
  <si>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</si>
  <si>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</si>
  <si>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</si>
  <si>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</si>
  <si>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</si>
  <si>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</si>
  <si>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</si>
  <si>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</si>
  <si>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</si>
  <si>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</si>
  <si>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</si>
  <si>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</si>
  <si>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</si>
  <si>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</si>
  <si>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</si>
  <si>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</si>
  <si>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</si>
  <si>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</si>
  <si>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</si>
  <si>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</si>
  <si>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</si>
  <si>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</si>
  <si>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</si>
  <si>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</si>
  <si>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</si>
  <si>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</si>
  <si>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</si>
  <si>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</si>
  <si>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</si>
  <si>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</si>
  <si>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</si>
  <si>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</si>
  <si>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</si>
  <si>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</si>
  <si>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</si>
  <si>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</si>
  <si>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</si>
  <si>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</si>
  <si>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</si>
  <si>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</si>
  <si>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</si>
  <si>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</si>
  <si>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</si>
  <si>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</si>
  <si>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</si>
  <si>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</si>
  <si>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</si>
  <si>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</si>
  <si>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</si>
  <si>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</si>
  <si>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</si>
  <si>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</si>
  <si>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</si>
  <si>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</si>
  <si>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</si>
  <si>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</si>
  <si>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</si>
  <si>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</si>
  <si>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</si>
  <si>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</si>
  <si>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</si>
  <si>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</si>
  <si>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</si>
  <si>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</si>
  <si>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</si>
  <si>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</si>
  <si>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</si>
  <si>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</si>
  <si>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</si>
  <si>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</si>
  <si>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</si>
  <si>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</si>
  <si>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</si>
  <si>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</si>
  <si>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</si>
  <si>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</si>
  <si>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</si>
  <si>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</si>
  <si>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</si>
  <si>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</si>
  <si>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</si>
  <si>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</si>
  <si>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</si>
  <si>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</si>
  <si>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</si>
  <si>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</si>
  <si>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</si>
  <si>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</si>
  <si>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</si>
  <si>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</si>
  <si>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</si>
  <si>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</si>
  <si>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</si>
  <si>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</si>
  <si>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</si>
  <si>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</si>
  <si>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</si>
  <si>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</si>
  <si>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</si>
  <si>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</si>
  <si>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</si>
  <si>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</si>
  <si>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</si>
  <si>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</si>
  <si>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</si>
  <si>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</si>
  <si>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</si>
  <si>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</si>
  <si>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</si>
  <si>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</si>
  <si>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</si>
  <si>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</si>
  <si>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</si>
  <si>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</si>
  <si>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</si>
  <si>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</si>
  <si>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</si>
  <si>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</si>
  <si>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</si>
  <si>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</si>
  <si>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</si>
  <si>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</si>
  <si>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</si>
  <si>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</si>
  <si>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</si>
  <si>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</si>
  <si>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</si>
  <si>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</si>
  <si>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</si>
  <si>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</si>
  <si>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</si>
  <si>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</si>
  <si>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</si>
  <si>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</si>
  <si>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</si>
  <si>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</si>
  <si>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</si>
  <si>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</si>
  <si>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</si>
  <si>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</si>
  <si>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</si>
  <si>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</si>
  <si>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</si>
  <si>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</si>
  <si>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</si>
  <si>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</si>
  <si>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</si>
  <si>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</si>
  <si>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</si>
  <si>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</si>
  <si>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</si>
  <si>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</si>
  <si>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</si>
  <si>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</si>
  <si>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</si>
  <si>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</si>
  <si>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</si>
  <si>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</si>
  <si>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</si>
  <si>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</si>
  <si>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</si>
  <si>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</si>
  <si>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</si>
  <si>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</si>
  <si>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</si>
  <si>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</si>
  <si>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</si>
  <si>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</si>
  <si>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</si>
  <si>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</si>
  <si>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</si>
  <si>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</si>
  <si>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</si>
  <si>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</si>
  <si>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</si>
  <si>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</si>
  <si>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</si>
  <si>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</si>
  <si>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</si>
  <si>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</si>
  <si>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</si>
  <si>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</si>
  <si>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</si>
  <si>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</si>
  <si>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</si>
  <si>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</si>
  <si>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</si>
  <si>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</si>
  <si>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</si>
  <si>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</si>
  <si>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</si>
  <si>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</si>
  <si>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</si>
  <si>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</si>
  <si>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</si>
  <si>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</si>
  <si>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</si>
  <si>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</si>
  <si>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</si>
  <si>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</si>
  <si>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</si>
  <si>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</si>
  <si>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</si>
  <si>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</si>
  <si>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</si>
  <si>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</si>
  <si>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</si>
  <si>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</si>
  <si>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</si>
  <si>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</si>
  <si>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</si>
  <si>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</si>
  <si>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</si>
  <si>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</si>
  <si>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</si>
  <si>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</si>
  <si>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</si>
  <si>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</si>
  <si>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</si>
  <si>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</si>
  <si>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</si>
  <si>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</si>
  <si>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</si>
  <si>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</si>
  <si>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</si>
  <si>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</si>
  <si>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</si>
  <si>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</si>
  <si>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</si>
  <si>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</si>
  <si>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</si>
  <si>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</si>
  <si>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</si>
  <si>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</si>
  <si>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</si>
  <si>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</si>
  <si>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</si>
  <si>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</si>
  <si>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</si>
  <si>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</si>
  <si>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</si>
  <si>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</si>
  <si>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</si>
  <si>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</si>
  <si>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</si>
  <si>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</si>
  <si>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</si>
  <si>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</si>
  <si>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</si>
  <si>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</si>
  <si>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</si>
  <si>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</si>
  <si>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</si>
  <si>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</si>
  <si>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</si>
  <si>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</si>
  <si>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</si>
  <si>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</si>
  <si>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</si>
  <si>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</si>
  <si>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</si>
  <si>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</si>
  <si>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</si>
  <si>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</si>
  <si>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</si>
  <si>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</si>
  <si>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</si>
  <si>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</si>
  <si>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</si>
  <si>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</si>
  <si>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</si>
  <si>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</si>
  <si>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</si>
  <si>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</si>
  <si>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</si>
  <si>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</si>
  <si>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</si>
  <si>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</si>
  <si>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</si>
  <si>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</si>
  <si>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</si>
  <si>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</si>
  <si>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</si>
  <si>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</si>
  <si>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</si>
  <si>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</si>
  <si>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</si>
  <si>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</si>
  <si>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</si>
  <si>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</si>
  <si>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</si>
  <si>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</si>
  <si>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</si>
  <si>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</si>
  <si>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</si>
  <si>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</si>
  <si>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</si>
  <si>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</si>
  <si>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</si>
  <si>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</si>
  <si>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</si>
  <si>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</si>
  <si>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</si>
  <si>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</si>
  <si>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</si>
  <si>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</si>
  <si>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</si>
  <si>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</si>
  <si>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</si>
  <si>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</si>
  <si>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</si>
  <si>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</si>
  <si>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</si>
  <si>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</si>
  <si>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</si>
  <si>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</si>
  <si>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</si>
  <si>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</si>
  <si>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</si>
  <si>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</si>
  <si>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</si>
  <si>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</si>
  <si>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</si>
  <si>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</si>
  <si>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</si>
  <si>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</si>
  <si>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</si>
  <si>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</si>
  <si>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</si>
  <si>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</si>
  <si>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</si>
  <si>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</si>
  <si>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</si>
  <si>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</si>
  <si>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</si>
  <si>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</si>
  <si>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</si>
  <si>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</si>
  <si>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</si>
  <si>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</si>
  <si>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</si>
  <si>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</si>
  <si>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</si>
  <si>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</si>
  <si>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</si>
  <si>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</si>
  <si>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</si>
  <si>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</si>
  <si>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</si>
  <si>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</si>
  <si>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</si>
  <si>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</si>
  <si>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</si>
  <si>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</si>
  <si>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</si>
  <si>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</si>
  <si>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</si>
  <si>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</si>
  <si>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</si>
  <si>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</si>
  <si>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</si>
  <si>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</si>
  <si>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</si>
  <si>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</si>
  <si>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</si>
  <si>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</si>
  <si>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</si>
  <si>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</si>
  <si>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</si>
  <si>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</si>
  <si>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</si>
  <si>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</si>
  <si>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</si>
  <si>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</si>
  <si>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</si>
  <si>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</si>
  <si>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</si>
  <si>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</si>
  <si>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</si>
  <si>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</si>
  <si>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</si>
  <si>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</si>
  <si>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</si>
  <si>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</si>
  <si>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</si>
  <si>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</si>
  <si>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</si>
  <si>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</si>
  <si>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</si>
  <si>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</si>
  <si>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</si>
  <si>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</si>
  <si>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</si>
  <si>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</si>
  <si>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</si>
  <si>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</si>
  <si>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</si>
  <si>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</si>
  <si>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</si>
  <si>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</si>
  <si>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</si>
  <si>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</si>
  <si>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</si>
  <si>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</si>
  <si>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</si>
  <si>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</si>
  <si>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</si>
  <si>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</si>
  <si>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</si>
  <si>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</si>
  <si>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</si>
  <si>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</si>
  <si>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</si>
  <si>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</si>
  <si>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</si>
  <si>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</si>
  <si>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</si>
  <si>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</si>
  <si>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</si>
  <si>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</si>
  <si>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</si>
  <si>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</si>
  <si>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</si>
  <si>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</si>
  <si>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</si>
  <si>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</si>
  <si>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</si>
  <si>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</si>
  <si>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</si>
  <si>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</si>
  <si>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</si>
  <si>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</si>
  <si>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</si>
  <si>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</si>
  <si>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</si>
  <si>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</si>
  <si>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</si>
  <si>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</si>
  <si>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</si>
  <si>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</si>
  <si>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</si>
  <si>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</si>
  <si>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</si>
  <si>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</si>
  <si>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</si>
  <si>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</si>
  <si>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</si>
  <si>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</si>
  <si>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</si>
  <si>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</si>
  <si>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</si>
  <si>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</si>
  <si>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</si>
  <si>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</si>
  <si>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</si>
  <si>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</si>
  <si>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</si>
  <si>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</si>
  <si>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</si>
  <si>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</si>
  <si>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</si>
  <si>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</si>
  <si>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</si>
  <si>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</si>
  <si>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</si>
  <si>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</si>
  <si>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</si>
  <si>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</si>
  <si>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</si>
  <si>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</si>
  <si>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</si>
  <si>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</si>
  <si>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</si>
  <si>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</si>
  <si>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</si>
  <si>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</si>
  <si>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</si>
  <si>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</si>
  <si>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</si>
  <si>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</si>
  <si>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</si>
  <si>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</si>
  <si>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</si>
  <si>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</si>
  <si>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</si>
  <si>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</si>
  <si>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</si>
  <si>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</si>
  <si>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</si>
  <si>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</si>
  <si>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</si>
  <si>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</si>
  <si>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</si>
  <si>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</si>
  <si>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</si>
  <si>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</si>
  <si>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</si>
  <si>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</si>
  <si>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</si>
  <si>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</si>
  <si>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</si>
  <si>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</si>
  <si>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</si>
  <si>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</si>
  <si>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</si>
  <si>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</si>
  <si>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</si>
  <si>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</si>
  <si>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</si>
  <si>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</si>
  <si>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</si>
  <si>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</si>
  <si>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</si>
  <si>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</si>
  <si>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</si>
  <si>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</si>
  <si>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</si>
  <si>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</si>
  <si>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</si>
  <si>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</si>
  <si>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</si>
  <si>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</si>
  <si>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</si>
  <si>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</si>
  <si>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</si>
  <si>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</si>
  <si>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</si>
  <si>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</si>
  <si>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</si>
  <si>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</si>
  <si>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</si>
  <si>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</si>
  <si>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</si>
  <si>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</si>
  <si>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</si>
  <si>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</si>
  <si>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</si>
  <si>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</si>
  <si>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</si>
  <si>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</si>
  <si>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</si>
  <si>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</si>
  <si>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</si>
  <si>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</si>
  <si>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</si>
  <si>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</si>
  <si>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</si>
  <si>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</si>
  <si>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</si>
  <si>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</si>
  <si>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</si>
  <si>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</si>
  <si>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</si>
  <si>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</si>
  <si>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</si>
  <si>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</si>
  <si>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</si>
  <si>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</si>
  <si>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</si>
  <si>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</si>
  <si>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</si>
  <si>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</si>
  <si>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</si>
  <si>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</si>
  <si>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</si>
  <si>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</si>
  <si>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</si>
  <si>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</si>
  <si>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</si>
  <si>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</si>
  <si>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</si>
  <si>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</si>
  <si>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</si>
  <si>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</si>
  <si>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</si>
  <si>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</si>
  <si>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</si>
  <si>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</si>
  <si>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</si>
  <si>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</si>
  <si>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</si>
  <si>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</si>
  <si>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</si>
  <si>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</si>
  <si>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</si>
  <si>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</si>
  <si>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</si>
  <si>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</si>
  <si>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</si>
  <si>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</si>
  <si>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</si>
  <si>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</si>
  <si>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</si>
  <si>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</si>
  <si>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</si>
  <si>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</si>
  <si>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</si>
  <si>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</si>
  <si>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</si>
  <si>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</si>
  <si>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</si>
  <si>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</si>
  <si>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</si>
  <si>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</si>
  <si>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</si>
  <si>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</si>
  <si>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</si>
  <si>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</si>
  <si>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</si>
  <si>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</si>
  <si>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</si>
  <si>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</si>
  <si>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</si>
  <si>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</si>
  <si>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</si>
  <si>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</si>
  <si>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</si>
  <si>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</si>
  <si>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</si>
  <si>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</si>
  <si>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</si>
  <si>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</si>
  <si>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</si>
  <si>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</si>
  <si>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</si>
  <si>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</si>
  <si>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</si>
  <si>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</si>
  <si>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</si>
  <si>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</si>
  <si>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</si>
  <si>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</si>
  <si>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</si>
  <si>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</si>
  <si>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</si>
  <si>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</si>
  <si>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</si>
  <si>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</si>
  <si>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</si>
  <si>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</si>
  <si>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</si>
  <si>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</si>
  <si>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</si>
  <si>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</si>
  <si>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</si>
  <si>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</si>
  <si>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</si>
  <si>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</si>
  <si>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</si>
  <si>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</si>
  <si>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</si>
  <si>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</si>
  <si>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</si>
  <si>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</si>
  <si>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</si>
  <si>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</si>
  <si>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</si>
  <si>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</si>
  <si>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</si>
  <si>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</si>
  <si>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</si>
  <si>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</si>
  <si>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</si>
  <si>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</si>
  <si>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</si>
  <si>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</si>
  <si>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</si>
  <si>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</si>
  <si>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</si>
  <si>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</si>
  <si>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</si>
  <si>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</si>
  <si>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</si>
  <si>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</si>
  <si>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</si>
  <si>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</si>
  <si>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</si>
  <si>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</si>
  <si>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</si>
  <si>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</si>
  <si>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</si>
  <si>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</si>
  <si>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</si>
  <si>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</si>
  <si>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</si>
  <si>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</si>
  <si>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</si>
  <si>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</si>
  <si>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</si>
  <si>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</si>
  <si>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</si>
  <si>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</si>
  <si>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</si>
  <si>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</si>
  <si>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</si>
  <si>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</si>
  <si>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</si>
  <si>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</si>
  <si>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</si>
  <si>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</si>
  <si>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</si>
  <si>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</si>
  <si>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</si>
  <si>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</si>
  <si>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</si>
  <si>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</si>
  <si>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</si>
  <si>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</si>
  <si>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</si>
  <si>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</si>
  <si>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</si>
  <si>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</si>
  <si>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</si>
  <si>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</si>
  <si>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</si>
  <si>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</si>
  <si>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</si>
  <si>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</si>
  <si>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</si>
  <si>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</si>
  <si>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</si>
  <si>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</si>
  <si>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</si>
  <si>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</si>
  <si>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</si>
  <si>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</si>
  <si>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</si>
  <si>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</si>
  <si>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</si>
  <si>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</si>
  <si>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</si>
  <si>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</si>
  <si>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</si>
  <si>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</si>
  <si>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</si>
  <si>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</si>
  <si>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</si>
  <si>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</si>
  <si>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</si>
  <si>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</si>
  <si>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</si>
  <si>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</si>
  <si>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</si>
  <si>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</si>
  <si>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</si>
  <si>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</si>
  <si>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</si>
  <si>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</si>
  <si>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</si>
  <si>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</si>
  <si>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</si>
  <si>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</si>
  <si>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</si>
  <si>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</si>
  <si>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</si>
  <si>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</si>
  <si>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</si>
  <si>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</si>
  <si>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</si>
  <si>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</si>
  <si>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</si>
  <si>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</si>
  <si>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</si>
  <si>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</si>
  <si>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</si>
  <si>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</si>
  <si>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</si>
  <si>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</si>
  <si>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</si>
  <si>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</si>
  <si>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</si>
  <si>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</si>
  <si>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</si>
  <si>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</si>
  <si>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</si>
  <si>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</si>
  <si>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</si>
  <si>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</si>
  <si>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</si>
  <si>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</si>
  <si>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</si>
  <si>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</si>
  <si>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</si>
  <si>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</si>
  <si>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</si>
  <si>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</si>
  <si>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</si>
  <si>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</si>
  <si>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</si>
  <si>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</si>
  <si>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</si>
  <si>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</si>
  <si>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</si>
  <si>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</si>
  <si>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</si>
  <si>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</si>
  <si>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</si>
  <si>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</si>
  <si>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</si>
  <si>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</si>
  <si>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</si>
  <si>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</si>
  <si>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</si>
  <si>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</si>
  <si>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</si>
  <si>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</si>
  <si>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</si>
  <si>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</si>
  <si>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</si>
  <si>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</si>
  <si>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</si>
  <si>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</si>
  <si>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</si>
  <si>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</si>
  <si>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</si>
  <si>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</si>
  <si>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</si>
  <si>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</si>
  <si>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</si>
  <si>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</si>
  <si>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</si>
  <si>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</si>
  <si>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</si>
  <si>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</si>
  <si>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</si>
  <si>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</si>
  <si>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</si>
  <si>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</si>
  <si>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</si>
  <si>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</si>
  <si>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</si>
  <si>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</si>
  <si>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</si>
  <si>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</si>
  <si>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</si>
  <si>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</si>
  <si>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</si>
  <si>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</si>
  <si>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</si>
  <si>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</si>
  <si>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</si>
  <si>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</si>
  <si>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</si>
  <si>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</si>
  <si>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</si>
  <si>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</si>
  <si>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</si>
  <si>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</si>
  <si>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</si>
  <si>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</si>
  <si>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</si>
  <si>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</si>
  <si>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</si>
  <si>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</si>
  <si>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</si>
  <si>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</si>
  <si>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</si>
  <si>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</si>
  <si>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</si>
  <si>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</si>
  <si>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</si>
  <si>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</si>
  <si>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</si>
  <si>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</si>
  <si>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</si>
  <si>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</si>
  <si>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</si>
  <si>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</si>
  <si>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</si>
  <si>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</si>
  <si>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</si>
  <si>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</si>
  <si>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</si>
  <si>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</si>
  <si>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</si>
  <si>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</si>
  <si>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</si>
  <si>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</si>
  <si>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</si>
  <si>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</si>
  <si>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</si>
  <si>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</si>
  <si>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</si>
  <si>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</si>
  <si>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</si>
  <si>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</si>
  <si>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</si>
  <si>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</si>
  <si>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</si>
  <si>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</si>
  <si>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</si>
  <si>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</si>
  <si>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</si>
  <si>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</si>
  <si>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</si>
  <si>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</si>
  <si>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</si>
  <si>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</si>
  <si>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</si>
  <si>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</si>
  <si>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</si>
  <si>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</si>
  <si>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</si>
  <si>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</si>
  <si>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</si>
  <si>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</si>
  <si>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</si>
  <si>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</si>
  <si>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</si>
  <si>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</si>
  <si>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</si>
  <si>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</si>
  <si>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</si>
  <si>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</si>
  <si>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</si>
  <si>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</si>
  <si>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</si>
  <si>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</si>
  <si>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</si>
  <si>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</si>
  <si>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</si>
  <si>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</si>
  <si>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</si>
  <si>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</si>
  <si>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</si>
  <si>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</si>
  <si>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</si>
  <si>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</si>
  <si>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</si>
  <si>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</si>
  <si>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</si>
  <si>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</si>
  <si>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</si>
  <si>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</si>
  <si>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</si>
  <si>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</si>
  <si>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</si>
  <si>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</si>
  <si>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</si>
  <si>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</si>
  <si>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</si>
  <si>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</si>
  <si>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</si>
  <si>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</si>
  <si>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</si>
  <si>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</si>
  <si>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</si>
  <si>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</si>
  <si>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</si>
  <si>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</si>
  <si>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</si>
  <si>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</si>
  <si>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</si>
  <si>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</si>
  <si>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</si>
  <si>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</si>
  <si>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</si>
  <si>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</si>
  <si>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</si>
  <si>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</si>
  <si>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</si>
  <si>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</si>
  <si>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</si>
  <si>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</si>
  <si>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</si>
  <si>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</si>
  <si>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</si>
  <si>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</si>
  <si>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</si>
  <si>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</si>
  <si>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</si>
  <si>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</si>
  <si>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</si>
  <si>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</si>
  <si>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</si>
  <si>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</si>
  <si>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</si>
  <si>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</si>
  <si>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</si>
  <si>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</si>
  <si>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</si>
  <si>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</si>
  <si>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</si>
  <si>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</si>
  <si>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</si>
  <si>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</si>
  <si>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</si>
  <si>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</si>
  <si>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</si>
  <si>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</si>
  <si>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</si>
  <si>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</si>
  <si>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</si>
  <si>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</si>
  <si>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</si>
  <si>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</si>
  <si>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</si>
  <si>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</si>
  <si>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</si>
  <si>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</si>
  <si>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</si>
  <si>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</si>
  <si>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</si>
  <si>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</si>
  <si>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</si>
  <si>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</si>
  <si>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</si>
  <si>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</si>
  <si>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</si>
  <si>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</si>
  <si>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</si>
  <si>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</si>
  <si>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</si>
  <si>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</si>
  <si>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</si>
  <si>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</si>
  <si>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</si>
  <si>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</si>
  <si>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</si>
  <si>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</si>
  <si>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</si>
  <si>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</si>
  <si>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</si>
  <si>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</si>
  <si>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</si>
  <si>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</si>
  <si>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</si>
  <si>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</si>
  <si>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</si>
  <si>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</si>
  <si>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</si>
  <si>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</si>
  <si>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</si>
  <si>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</si>
  <si>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</si>
  <si>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</si>
  <si>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</si>
  <si>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</si>
  <si>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</si>
  <si>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</si>
  <si>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</si>
  <si>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</si>
  <si>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</si>
  <si>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</si>
  <si>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</si>
  <si>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</si>
  <si>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</si>
  <si>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</si>
  <si>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</si>
  <si>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</si>
  <si>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</si>
  <si>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</si>
  <si>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</si>
  <si>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</si>
  <si>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</si>
  <si>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</si>
  <si>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</si>
  <si>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</si>
  <si>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</si>
  <si>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</si>
  <si>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</si>
  <si>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</si>
  <si>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</si>
  <si>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</si>
  <si>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</si>
  <si>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</si>
  <si>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</si>
  <si>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</si>
  <si>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</si>
  <si>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</si>
  <si>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</si>
  <si>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</si>
  <si>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</si>
  <si>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</si>
  <si>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</si>
  <si>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</si>
  <si>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</si>
  <si>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</si>
  <si>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</si>
  <si>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</si>
  <si>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</si>
  <si>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</si>
  <si>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</si>
  <si>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</si>
  <si>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</si>
  <si>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</si>
  <si>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</si>
  <si>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</si>
  <si>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</si>
  <si>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</si>
  <si>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</si>
  <si>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</si>
  <si>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</si>
  <si>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</si>
  <si>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</si>
  <si>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</si>
  <si>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</si>
  <si>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</si>
  <si>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</si>
  <si>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</si>
  <si>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</si>
  <si>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</si>
  <si>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</si>
  <si>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</si>
  <si>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</si>
  <si>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</si>
  <si>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</si>
  <si>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</si>
  <si>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</si>
  <si>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</si>
  <si>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</si>
  <si>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</si>
  <si>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</si>
  <si>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</si>
  <si>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</si>
  <si>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</si>
  <si>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</si>
  <si>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</si>
  <si>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</si>
  <si>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</si>
  <si>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</si>
  <si>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</si>
  <si>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</si>
  <si>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</si>
  <si>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</si>
  <si>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</si>
  <si>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</si>
  <si>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</si>
  <si>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</si>
  <si>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</si>
  <si>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</si>
  <si>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</si>
  <si>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</si>
  <si>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</si>
  <si>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</si>
  <si>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</si>
  <si>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</si>
  <si>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</si>
  <si>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</si>
  <si>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</si>
  <si>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</si>
  <si>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</si>
  <si>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</si>
  <si>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</si>
  <si>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</si>
  <si>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</si>
  <si>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</si>
  <si>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</si>
  <si>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</si>
  <si>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</si>
  <si>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</si>
  <si>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</si>
  <si>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</si>
  <si>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</si>
  <si>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</si>
  <si>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</si>
  <si>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</si>
  <si>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</si>
  <si>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</si>
  <si>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</si>
  <si>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</si>
  <si>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</si>
  <si>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</si>
  <si>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</si>
  <si>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</si>
  <si>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</si>
  <si>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</si>
  <si>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</si>
  <si>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</si>
  <si>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</si>
  <si>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</si>
  <si>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</si>
  <si>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</si>
  <si>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</si>
  <si>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</si>
  <si>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</si>
  <si>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</si>
  <si>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</si>
  <si>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</si>
  <si>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</si>
  <si>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</si>
  <si>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</si>
  <si>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</si>
  <si>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</si>
  <si>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</si>
  <si>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</si>
  <si>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</si>
  <si>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</si>
  <si>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</si>
  <si>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</si>
  <si>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</si>
  <si>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</si>
  <si>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</si>
  <si>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</si>
  <si>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</si>
  <si>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</si>
  <si>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</si>
  <si>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</si>
  <si>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</si>
  <si>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</si>
  <si>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</si>
  <si>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</si>
  <si>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</si>
  <si>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</si>
  <si>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</si>
  <si>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</si>
  <si>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</si>
  <si>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</si>
  <si>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</si>
  <si>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</si>
  <si>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</si>
  <si>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</si>
  <si>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</si>
  <si>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</si>
  <si>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</si>
  <si>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</si>
  <si>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</si>
  <si>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</si>
  <si>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</si>
  <si>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</si>
  <si>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</si>
  <si>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</si>
  <si>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</si>
  <si>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</si>
  <si>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</si>
  <si>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</si>
  <si>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</si>
  <si>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</si>
  <si>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</si>
  <si>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</si>
  <si>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</si>
  <si>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</si>
  <si>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</si>
  <si>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</si>
  <si>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</si>
  <si>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</si>
  <si>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</si>
  <si>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</si>
  <si>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</si>
  <si>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</si>
  <si>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</si>
  <si>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</si>
  <si>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</si>
  <si>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</si>
  <si>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</si>
  <si>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</si>
  <si>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</si>
  <si>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</si>
  <si>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</si>
  <si>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</si>
  <si>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</si>
  <si>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</si>
  <si>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</si>
  <si>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</si>
  <si>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</si>
  <si>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</si>
  <si>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</si>
  <si>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</si>
  <si>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</si>
  <si>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</si>
  <si>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</si>
  <si>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</si>
  <si>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</si>
  <si>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</si>
  <si>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</si>
  <si>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</si>
  <si>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</si>
  <si>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</si>
  <si>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</si>
  <si>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</si>
  <si>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</si>
  <si>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</si>
  <si>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</si>
  <si>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</si>
  <si>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</si>
  <si>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</si>
  <si>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</si>
  <si>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</si>
  <si>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</si>
  <si>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</si>
  <si>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</si>
  <si>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</si>
  <si>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</si>
  <si>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</si>
  <si>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</si>
  <si>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</si>
  <si>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</si>
  <si>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</si>
  <si>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</si>
  <si>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</si>
  <si>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</si>
  <si>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</si>
  <si>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</si>
  <si>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</si>
  <si>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</si>
  <si>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</si>
  <si>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</si>
  <si>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</si>
  <si>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</si>
  <si>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</si>
  <si>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</si>
  <si>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</si>
  <si>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</si>
  <si>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</si>
  <si>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</si>
  <si>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</si>
  <si>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</si>
  <si>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</si>
  <si>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</si>
  <si>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</si>
  <si>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</si>
  <si>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</si>
  <si>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</si>
  <si>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</si>
  <si>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</si>
  <si>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</si>
  <si>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</si>
  <si>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</si>
  <si>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</si>
  <si>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</si>
  <si>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</si>
  <si>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</si>
  <si>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</si>
  <si>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</si>
  <si>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</si>
  <si>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</si>
  <si>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</si>
  <si>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</si>
  <si>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</si>
  <si>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</si>
  <si>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</si>
  <si>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</si>
  <si>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</si>
  <si>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</si>
  <si>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</si>
  <si>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</si>
  <si>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</si>
  <si>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</si>
  <si>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</si>
  <si>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</si>
  <si>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</si>
  <si>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</si>
  <si>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</si>
  <si>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</si>
  <si>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</si>
  <si>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</si>
  <si>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</si>
  <si>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</si>
  <si>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</si>
  <si>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</si>
  <si>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</si>
  <si>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</si>
  <si>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</si>
  <si>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</si>
  <si>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</si>
  <si>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</si>
  <si>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</si>
  <si>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</si>
  <si>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</si>
  <si>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</si>
  <si>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</si>
  <si>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</si>
  <si>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</si>
  <si>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</si>
  <si>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</si>
  <si>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</si>
  <si>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</si>
  <si>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</si>
  <si>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</si>
  <si>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</si>
  <si>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</si>
  <si>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</si>
  <si>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</si>
  <si>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</si>
  <si>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</si>
  <si>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</si>
  <si>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</si>
  <si>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</si>
  <si>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</si>
  <si>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</si>
  <si>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</si>
  <si>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</si>
  <si>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</si>
  <si>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</si>
  <si>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</si>
  <si>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</si>
  <si>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</si>
  <si>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</si>
  <si>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</si>
  <si>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</si>
  <si>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</si>
  <si>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</si>
  <si>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</si>
  <si>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</si>
  <si>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</si>
  <si>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</si>
  <si>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</si>
  <si>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</si>
  <si>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</si>
  <si>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</si>
  <si>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</si>
  <si>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</si>
  <si>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</si>
  <si>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</si>
  <si>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</si>
  <si>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</si>
  <si>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</si>
  <si>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</si>
  <si>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</si>
  <si>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</si>
  <si>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</si>
  <si>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</si>
  <si>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</si>
  <si>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</si>
  <si>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</si>
  <si>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</si>
  <si>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</si>
  <si>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</si>
  <si>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</si>
  <si>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</si>
  <si>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</si>
  <si>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</si>
  <si>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</si>
  <si>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</si>
  <si>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</si>
  <si>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</si>
  <si>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</si>
  <si>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</si>
  <si>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</si>
  <si>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</si>
  <si>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</si>
  <si>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</si>
  <si>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</si>
  <si>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</si>
  <si>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</si>
  <si>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</si>
  <si>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</si>
  <si>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</si>
  <si>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</si>
  <si>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</si>
  <si>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</si>
  <si>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</si>
  <si>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</si>
  <si>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</si>
  <si>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</si>
  <si>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</si>
  <si>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</si>
  <si>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</si>
  <si>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</si>
  <si>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</si>
  <si>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</si>
  <si>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</si>
  <si>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</si>
  <si>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</si>
  <si>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</si>
  <si>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</si>
  <si>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</si>
  <si>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</si>
  <si>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</si>
  <si>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</si>
  <si>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</si>
  <si>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</si>
  <si>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</si>
  <si>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</si>
  <si>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</si>
  <si>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</si>
  <si>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</si>
  <si>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</si>
  <si>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</si>
  <si>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</si>
  <si>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</si>
  <si>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</si>
  <si>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</si>
  <si>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</si>
  <si>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</si>
  <si>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</si>
  <si>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</si>
  <si>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</si>
  <si>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</si>
  <si>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</si>
  <si>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</si>
  <si>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</si>
  <si>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</si>
  <si>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</si>
  <si>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</si>
  <si>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</si>
  <si>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</si>
  <si>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</si>
  <si>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</si>
  <si>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</si>
  <si>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</si>
  <si>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</si>
  <si>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</si>
  <si>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</si>
  <si>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</si>
  <si>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</si>
  <si>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</si>
  <si>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</si>
  <si>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</si>
  <si>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</si>
  <si>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</si>
  <si>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</si>
  <si>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</si>
  <si>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</si>
  <si>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</si>
  <si>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</si>
  <si>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</si>
  <si>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</si>
  <si>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</si>
  <si>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</si>
  <si>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</si>
  <si>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</si>
  <si>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</si>
  <si>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</si>
  <si>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</si>
  <si>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</si>
  <si>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</si>
  <si>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</si>
  <si>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</si>
  <si>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</si>
  <si>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</si>
  <si>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</si>
  <si>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</si>
  <si>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</si>
  <si>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</si>
  <si>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</si>
  <si>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</si>
  <si>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</si>
  <si>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</si>
  <si>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</si>
  <si>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</si>
  <si>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</si>
  <si>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</si>
  <si>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</si>
  <si>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</si>
  <si>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</si>
  <si>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</si>
  <si>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</si>
  <si>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</si>
  <si>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</si>
  <si>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</si>
  <si>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</si>
  <si>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</si>
  <si>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</si>
  <si>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</si>
  <si>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</si>
  <si>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</si>
  <si>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</si>
  <si>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</si>
  <si>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</si>
  <si>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</si>
  <si>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</si>
  <si>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</si>
  <si>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</si>
  <si>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</si>
  <si>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</si>
  <si>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</si>
  <si>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</si>
  <si>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</si>
  <si>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</si>
  <si>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</si>
  <si>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</si>
  <si>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</si>
  <si>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</si>
  <si>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</si>
  <si>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</si>
  <si>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</si>
  <si>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</si>
  <si>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</si>
  <si>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</si>
  <si>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</si>
  <si>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</si>
  <si>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</si>
  <si>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</si>
  <si>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</si>
  <si>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</si>
  <si>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</si>
  <si>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</si>
  <si>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</si>
  <si>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</si>
  <si>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</si>
  <si>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</si>
  <si>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</si>
  <si>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</si>
  <si>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</si>
  <si>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</si>
  <si>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</si>
  <si>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</si>
  <si>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</si>
  <si>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</si>
  <si>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</si>
  <si>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</si>
  <si>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</si>
  <si>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</si>
  <si>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</si>
  <si>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</si>
  <si>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</si>
  <si>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</si>
  <si>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</si>
  <si>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</si>
  <si>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</si>
  <si>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</si>
  <si>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</si>
  <si>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</si>
  <si>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</si>
  <si>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</si>
  <si>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</si>
  <si>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</si>
  <si>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</si>
  <si>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</si>
  <si>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</si>
  <si>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</si>
  <si>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</si>
  <si>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</si>
  <si>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</si>
  <si>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</si>
  <si>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</si>
  <si>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</si>
  <si>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</si>
  <si>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</si>
  <si>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</si>
  <si>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</si>
  <si>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</si>
  <si>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</si>
  <si>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</si>
  <si>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</si>
  <si>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</si>
  <si>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</si>
  <si>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</si>
  <si>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</si>
  <si>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</si>
  <si>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</si>
  <si>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</si>
  <si>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</si>
  <si>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</si>
  <si>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</si>
  <si>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</si>
  <si>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</si>
  <si>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</si>
  <si>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</si>
  <si>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</si>
  <si>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</si>
  <si>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</si>
  <si>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</si>
  <si>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</si>
  <si>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</si>
  <si>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</si>
  <si>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</si>
  <si>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</si>
  <si>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</si>
  <si>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</si>
  <si>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</si>
  <si>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</si>
  <si>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</si>
  <si>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</si>
  <si>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</si>
  <si>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</si>
  <si>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</si>
  <si>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</si>
  <si>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</si>
  <si>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</si>
  <si>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</si>
  <si>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</si>
  <si>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</si>
  <si>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</si>
  <si>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</si>
  <si>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</si>
  <si>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</si>
  <si>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</si>
  <si>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</si>
  <si>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</si>
  <si>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</si>
  <si>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</si>
  <si>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</si>
  <si>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</si>
  <si>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</si>
  <si>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</si>
  <si>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</si>
  <si>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</si>
  <si>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</si>
  <si>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</si>
  <si>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</si>
  <si>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</si>
  <si>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</si>
  <si>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</si>
  <si>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</si>
  <si>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</si>
  <si>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</si>
  <si>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</si>
  <si>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</si>
  <si>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</si>
  <si>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</si>
  <si>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</si>
  <si>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</si>
  <si>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</si>
  <si>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</si>
  <si>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</si>
  <si>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</si>
  <si>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</si>
  <si>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</si>
  <si>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</si>
  <si>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</si>
  <si>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</si>
  <si>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</si>
  <si>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</si>
  <si>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</si>
  <si>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</si>
  <si>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</si>
  <si>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</si>
  <si>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</si>
  <si>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</si>
  <si>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</si>
  <si>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</si>
  <si>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</si>
  <si>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</si>
  <si>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</si>
  <si>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</si>
  <si>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</si>
  <si>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</si>
  <si>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</si>
  <si>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</si>
  <si>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</si>
  <si>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</si>
  <si>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</si>
  <si>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</si>
  <si>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</si>
  <si>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</si>
  <si>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</si>
  <si>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</si>
  <si>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</si>
  <si>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</si>
  <si>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</si>
  <si>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</si>
  <si>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</si>
  <si>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</si>
  <si>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</si>
  <si>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</si>
  <si>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</si>
  <si>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</si>
  <si>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</si>
  <si>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</si>
  <si>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</si>
  <si>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</si>
  <si>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</si>
  <si>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</si>
  <si>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</si>
  <si>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</si>
  <si>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</si>
  <si>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</si>
  <si>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</si>
  <si>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</si>
  <si>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</si>
  <si>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</si>
  <si>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</si>
  <si>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</si>
  <si>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</si>
  <si>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</si>
  <si>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</si>
  <si>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</si>
  <si>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</si>
  <si>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</si>
  <si>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</si>
  <si>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</si>
  <si>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</si>
  <si>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</si>
  <si>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</si>
  <si>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</si>
  <si>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</si>
  <si>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</si>
  <si>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</si>
  <si>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</si>
  <si>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</si>
  <si>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</si>
  <si>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</si>
  <si>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</si>
  <si>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</si>
  <si>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</si>
  <si>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</si>
  <si>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</si>
  <si>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</si>
  <si>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</si>
  <si>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</si>
  <si>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</si>
  <si>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</si>
  <si>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</si>
  <si>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</si>
  <si>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</si>
  <si>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</si>
  <si>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</si>
  <si>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</si>
  <si>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</si>
  <si>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</si>
  <si>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</si>
  <si>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</si>
  <si>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</si>
  <si>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</si>
  <si>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</si>
  <si>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</si>
  <si>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</si>
  <si>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</si>
  <si>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</si>
  <si>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</si>
  <si>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</si>
  <si>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</si>
  <si>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</si>
  <si>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</si>
  <si>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</si>
  <si>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</si>
  <si>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</si>
  <si>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</si>
  <si>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</si>
  <si>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</si>
  <si>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</si>
  <si>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</si>
  <si>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</si>
  <si>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</si>
  <si>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</si>
  <si>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</si>
  <si>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</si>
  <si>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</si>
  <si>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</si>
  <si>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</si>
  <si>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</si>
  <si>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</si>
  <si>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</si>
  <si>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</si>
  <si>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</si>
  <si>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</si>
  <si>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</si>
  <si>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</si>
  <si>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</si>
  <si>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</si>
  <si>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</si>
  <si>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</si>
  <si>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</si>
  <si>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</si>
  <si>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</si>
  <si>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</si>
  <si>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</si>
  <si>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</si>
  <si>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</si>
  <si>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</si>
  <si>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</si>
  <si>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</si>
  <si>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</si>
  <si>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</si>
  <si>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</si>
  <si>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</si>
  <si>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</si>
  <si>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</si>
  <si>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</si>
  <si>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</si>
  <si>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</si>
  <si>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</si>
  <si>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</si>
  <si>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</si>
  <si>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</si>
  <si>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</si>
  <si>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</si>
  <si>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</si>
  <si>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</si>
  <si>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</si>
  <si>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</si>
  <si>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</si>
  <si>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</si>
  <si>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</si>
  <si>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</si>
  <si>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</si>
  <si>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</si>
  <si>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</si>
  <si>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</si>
  <si>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</si>
  <si>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</si>
  <si>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</si>
  <si>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</si>
  <si>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</si>
  <si>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</si>
  <si>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</si>
  <si>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</si>
  <si>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</si>
  <si>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</si>
  <si>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</si>
  <si>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</si>
  <si>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</si>
  <si>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</si>
  <si>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</si>
  <si>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</si>
  <si>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</si>
  <si>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</si>
  <si>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</si>
  <si>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</si>
  <si>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</si>
  <si>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</si>
  <si>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</si>
  <si>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</si>
  <si>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</si>
  <si>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</si>
  <si>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</si>
  <si>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</si>
  <si>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</si>
  <si>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</si>
  <si>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</si>
  <si>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</si>
  <si>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</si>
  <si>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</si>
  <si>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</si>
  <si>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</si>
  <si>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</si>
  <si>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</si>
  <si>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</si>
  <si>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</si>
  <si>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</si>
  <si>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</si>
  <si>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</si>
  <si>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</si>
  <si>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</si>
  <si>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</si>
  <si>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</si>
  <si>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</si>
  <si>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</si>
  <si>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</si>
  <si>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</si>
  <si>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</si>
  <si>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</si>
  <si>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</si>
  <si>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</si>
  <si>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</si>
  <si>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</si>
  <si>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</si>
  <si>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</si>
  <si>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</si>
  <si>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</si>
  <si>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</si>
  <si>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</si>
  <si>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</si>
  <si>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</si>
  <si>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</si>
  <si>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</si>
  <si>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</si>
  <si>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</si>
  <si>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</si>
  <si>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</si>
  <si>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</si>
  <si>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</si>
  <si>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</si>
  <si>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</si>
  <si>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</si>
  <si>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</si>
  <si>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</si>
  <si>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</si>
  <si>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</si>
  <si>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</si>
  <si>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</si>
  <si>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</si>
  <si>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</si>
  <si>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</si>
  <si>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</si>
  <si>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</si>
  <si>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</si>
  <si>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</si>
  <si>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</si>
  <si>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</si>
  <si>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</si>
  <si>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</si>
  <si>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</si>
  <si>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</si>
  <si>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</si>
  <si>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</si>
  <si>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</si>
  <si>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</si>
  <si>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</si>
  <si>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</si>
  <si>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</si>
  <si>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</si>
  <si>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</si>
  <si>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</si>
  <si>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</si>
  <si>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</si>
  <si>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</si>
  <si>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</si>
  <si>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</si>
  <si>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</si>
  <si>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</si>
  <si>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</si>
  <si>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</si>
  <si>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</si>
  <si>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</si>
  <si>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</si>
  <si>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</si>
  <si>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</si>
  <si>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</si>
  <si>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</si>
  <si>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</si>
  <si>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</si>
  <si>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</si>
  <si>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</si>
  <si>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</si>
  <si>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</si>
  <si>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</si>
  <si>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</si>
  <si>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</si>
  <si>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</si>
  <si>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</si>
  <si>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</si>
  <si>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</si>
  <si>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</si>
  <si>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</si>
  <si>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</si>
  <si>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</si>
  <si>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</si>
  <si>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</si>
  <si>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</si>
  <si>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</si>
  <si>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</si>
  <si>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</si>
  <si>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</si>
  <si>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</si>
  <si>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</si>
  <si>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</si>
  <si>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</si>
  <si>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</si>
  <si>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</si>
  <si>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</si>
  <si>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</si>
  <si>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</si>
  <si>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</si>
  <si>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</si>
  <si>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</si>
  <si>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</si>
  <si>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</si>
  <si>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</si>
  <si>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</si>
  <si>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</si>
  <si>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</si>
  <si>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</si>
  <si>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</si>
  <si>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</si>
  <si>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</si>
  <si>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</si>
  <si>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</si>
  <si>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</si>
  <si>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</si>
  <si>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</si>
  <si>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</si>
  <si>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</si>
  <si>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</si>
  <si>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</si>
  <si>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</si>
  <si>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</si>
  <si>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</si>
  <si>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</si>
  <si>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</si>
  <si>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</si>
  <si>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</si>
  <si>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</si>
  <si>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</si>
  <si>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</si>
  <si>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</si>
  <si>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</si>
  <si>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</si>
  <si>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</si>
  <si>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</si>
  <si>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</si>
  <si>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</si>
  <si>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</si>
  <si>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</si>
  <si>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</si>
  <si>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</si>
  <si>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</si>
  <si>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</si>
  <si>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</si>
  <si>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</si>
  <si>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</si>
  <si>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</si>
  <si>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</si>
  <si>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</si>
  <si>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</si>
  <si>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</si>
  <si>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</si>
  <si>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</si>
  <si>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</si>
  <si>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</si>
  <si>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</si>
  <si>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</si>
  <si>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</si>
  <si>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</si>
  <si>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</si>
  <si>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</si>
  <si>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</si>
  <si>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</si>
  <si>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</si>
  <si>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</si>
  <si>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</si>
  <si>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</si>
  <si>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</si>
  <si>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</si>
  <si>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</si>
  <si>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</si>
  <si>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</si>
  <si>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</si>
  <si>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</si>
  <si>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</si>
  <si>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</si>
  <si>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</si>
  <si>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</si>
  <si>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</si>
  <si>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</si>
  <si>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</si>
  <si>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</si>
  <si>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</si>
  <si>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</si>
  <si>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</si>
  <si>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</si>
  <si>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</si>
  <si>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</si>
  <si>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</si>
  <si>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</si>
  <si>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</si>
  <si>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</si>
  <si>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</si>
  <si>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</si>
  <si>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</si>
  <si>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</si>
  <si>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</si>
  <si>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</si>
  <si>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</si>
  <si>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</si>
  <si>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</si>
  <si>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</si>
  <si>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</si>
  <si>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</si>
  <si>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</si>
  <si>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</si>
  <si>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</si>
  <si>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</si>
  <si>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</si>
  <si>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</si>
  <si>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</si>
  <si>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</si>
  <si>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</si>
  <si>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</si>
  <si>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</si>
  <si>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</si>
  <si>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</si>
  <si>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</si>
  <si>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</si>
  <si>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</si>
  <si>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</si>
  <si>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</si>
  <si>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</si>
  <si>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</si>
  <si>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</si>
  <si>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</si>
  <si>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</si>
  <si>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</si>
  <si>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</si>
  <si>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</si>
  <si>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</si>
  <si>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</si>
  <si>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</si>
  <si>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</si>
  <si>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</si>
  <si>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</si>
  <si>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</si>
  <si>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</si>
  <si>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</si>
  <si>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</si>
  <si>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</si>
  <si>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</si>
  <si>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</si>
  <si>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</si>
  <si>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</si>
  <si>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</si>
  <si>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</si>
  <si>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</si>
  <si>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</si>
  <si>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</si>
  <si>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</si>
  <si>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</si>
  <si>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</si>
  <si>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</si>
  <si>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</si>
  <si>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</si>
  <si>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</si>
  <si>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</si>
  <si>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</si>
  <si>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</si>
  <si>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</si>
  <si>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</si>
  <si>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</si>
  <si>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</si>
  <si>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</si>
  <si>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</si>
  <si>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</si>
  <si>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</si>
  <si>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</si>
  <si>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</si>
  <si>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</si>
  <si>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</si>
  <si>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</si>
  <si>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</si>
  <si>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</si>
  <si>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</si>
  <si>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</si>
  <si>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</si>
  <si>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</si>
  <si>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</si>
  <si>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</si>
  <si>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</si>
  <si>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</si>
  <si>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</si>
  <si>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</si>
  <si>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</si>
  <si>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</si>
  <si>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</si>
  <si>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</si>
  <si>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</si>
  <si>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</si>
  <si>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</si>
  <si>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</si>
  <si>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</si>
  <si>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</si>
  <si>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</si>
  <si>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</si>
  <si>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</si>
  <si>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</si>
  <si>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</si>
  <si>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</si>
  <si>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</si>
  <si>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</si>
  <si>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</si>
  <si>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</si>
  <si>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</si>
  <si>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</si>
  <si>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</si>
  <si>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</si>
  <si>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</si>
  <si>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</si>
  <si>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</si>
  <si>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</si>
  <si>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</si>
  <si>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</si>
  <si>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</si>
  <si>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</si>
  <si>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</si>
  <si>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</si>
  <si>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</si>
  <si>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</si>
  <si>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</si>
  <si>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</si>
  <si>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</si>
  <si>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</si>
  <si>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</si>
  <si>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</si>
  <si>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</si>
  <si>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</si>
  <si>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</si>
  <si>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</si>
  <si>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</si>
  <si>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</si>
  <si>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</si>
  <si>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</si>
  <si>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</si>
  <si>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</si>
  <si>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</si>
  <si>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</si>
  <si>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</si>
  <si>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</si>
  <si>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</si>
  <si>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</si>
  <si>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</si>
  <si>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</si>
  <si>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</si>
  <si>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</si>
  <si>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</si>
  <si>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</si>
  <si>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</si>
  <si>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</si>
  <si>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</si>
  <si>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</si>
  <si>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</si>
  <si>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</si>
  <si>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</si>
  <si>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</si>
  <si>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</si>
  <si>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</si>
  <si>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</si>
  <si>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</si>
  <si>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</si>
  <si>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</si>
  <si>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</si>
  <si>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</si>
  <si>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</si>
  <si>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</si>
  <si>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</si>
  <si>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</si>
  <si>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</si>
  <si>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</si>
  <si>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</si>
  <si>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</si>
  <si>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</si>
  <si>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</si>
  <si>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</si>
  <si>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</si>
  <si>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</si>
  <si>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</si>
  <si>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</si>
  <si>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</si>
  <si>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</si>
  <si>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</si>
  <si>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</si>
  <si>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</si>
  <si>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</si>
  <si>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</si>
  <si>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</si>
  <si>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</si>
  <si>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</si>
  <si>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</si>
  <si>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</si>
  <si>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</si>
  <si>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</si>
  <si>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</si>
  <si>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</si>
  <si>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</si>
  <si>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</si>
  <si>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</si>
  <si>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</si>
  <si>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</si>
  <si>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</si>
  <si>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</si>
  <si>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</si>
  <si>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</si>
  <si>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</si>
  <si>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</si>
  <si>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</si>
  <si>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</si>
  <si>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</si>
  <si>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</si>
  <si>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</si>
  <si>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</si>
  <si>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</si>
  <si>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</si>
  <si>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</si>
  <si>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</si>
  <si>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</si>
  <si>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</si>
  <si>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</si>
  <si>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</si>
  <si>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</si>
  <si>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</si>
  <si>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</si>
  <si>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</si>
  <si>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</si>
  <si>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</si>
  <si>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</si>
  <si>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</si>
  <si>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</si>
  <si>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</si>
  <si>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</si>
  <si>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</si>
  <si>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</si>
  <si>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</si>
  <si>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</si>
  <si>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</si>
  <si>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</si>
  <si>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</si>
  <si>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</si>
  <si>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</si>
  <si>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</si>
  <si>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</si>
  <si>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</si>
  <si>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</si>
  <si>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</si>
  <si>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</si>
  <si>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</si>
  <si>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</si>
  <si>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</si>
  <si>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</si>
  <si>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</si>
  <si>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</si>
  <si>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</si>
  <si>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</si>
  <si>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</si>
  <si>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</si>
  <si>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</si>
  <si>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</si>
  <si>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</si>
  <si>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</si>
  <si>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</si>
  <si>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</si>
  <si>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</si>
  <si>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</si>
  <si>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</si>
  <si>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</si>
  <si>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</si>
  <si>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</si>
  <si>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</si>
  <si>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</si>
  <si>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</si>
  <si>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</si>
  <si>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</si>
  <si>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</si>
  <si>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</si>
  <si>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</si>
  <si>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</si>
  <si>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</si>
  <si>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</si>
  <si>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</si>
  <si>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</si>
  <si>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</si>
  <si>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</si>
  <si>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</si>
  <si>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</si>
  <si>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</si>
  <si>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</si>
  <si>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</si>
  <si>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</si>
  <si>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</si>
  <si>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</si>
  <si>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</si>
  <si>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</si>
  <si>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</si>
  <si>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</si>
  <si>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</si>
  <si>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</si>
  <si>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</si>
  <si>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</si>
  <si>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</si>
  <si>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</si>
  <si>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</si>
  <si>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</si>
  <si>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</si>
  <si>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</si>
  <si>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</si>
  <si>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</si>
  <si>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</si>
  <si>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</si>
  <si>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</si>
  <si>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</si>
  <si>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</si>
  <si>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</si>
  <si>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</si>
  <si>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</si>
  <si>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</si>
  <si>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</si>
  <si>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</si>
  <si>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</si>
  <si>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</si>
  <si>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</si>
  <si>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</si>
  <si>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</si>
  <si>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</si>
  <si>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</si>
  <si>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</si>
  <si>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</si>
  <si>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</si>
  <si>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</si>
  <si>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</si>
  <si>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</si>
  <si>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</si>
  <si>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</si>
  <si>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</si>
  <si>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</si>
  <si>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</si>
  <si>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</si>
  <si>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</si>
  <si>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</si>
  <si>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</si>
  <si>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</si>
  <si>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</si>
  <si>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</si>
  <si>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</si>
  <si>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</si>
  <si>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</si>
  <si>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</si>
  <si>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</si>
  <si>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</si>
  <si>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</si>
  <si>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</si>
  <si>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</si>
  <si>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</si>
  <si>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</si>
  <si>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</si>
  <si>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</si>
  <si>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</si>
  <si>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</si>
  <si>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</si>
  <si>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</si>
  <si>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</si>
  <si>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</si>
  <si>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</si>
  <si>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</si>
  <si>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</si>
  <si>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</si>
  <si>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</si>
  <si>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</si>
  <si>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</si>
  <si>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</si>
  <si>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</si>
  <si>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</si>
  <si>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</si>
  <si>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</si>
  <si>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</si>
  <si>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</si>
  <si>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</si>
  <si>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</si>
  <si>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</si>
  <si>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</si>
  <si>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</si>
  <si>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</si>
  <si>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</si>
  <si>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</si>
  <si>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</si>
  <si>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</si>
  <si>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</si>
  <si>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</si>
  <si>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</si>
  <si>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</si>
  <si>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</si>
  <si>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</si>
  <si>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</si>
  <si>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</si>
  <si>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</si>
  <si>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</si>
  <si>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</si>
  <si>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</si>
  <si>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</si>
  <si>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</si>
  <si>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</si>
  <si>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</si>
  <si>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</si>
  <si>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</si>
  <si>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</si>
  <si>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</si>
  <si>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</si>
  <si>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</si>
  <si>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</si>
  <si>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</si>
  <si>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</si>
  <si>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</si>
  <si>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</si>
  <si>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</si>
  <si>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</si>
  <si>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</si>
  <si>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</si>
  <si>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</si>
  <si>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</si>
  <si>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</si>
  <si>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</si>
  <si>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</si>
  <si>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</si>
  <si>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</si>
  <si>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</si>
  <si>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</si>
  <si>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</si>
  <si>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</si>
  <si>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</si>
  <si>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</si>
  <si>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</si>
  <si>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</si>
  <si>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</si>
  <si>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</si>
  <si>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</si>
  <si>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</si>
  <si>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</si>
  <si>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</si>
  <si>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</si>
  <si>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</si>
  <si>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</si>
  <si>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</si>
  <si>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</si>
  <si>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</si>
  <si>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</si>
  <si>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</si>
  <si>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</si>
  <si>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</si>
  <si>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</si>
  <si>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</si>
  <si>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</si>
  <si>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</si>
  <si>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</si>
  <si>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</si>
  <si>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</si>
  <si>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</si>
  <si>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</si>
  <si>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</si>
  <si>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</si>
  <si>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</si>
  <si>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</si>
  <si>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</si>
  <si>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</si>
  <si>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</si>
  <si>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</si>
  <si>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</si>
  <si>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</si>
  <si>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</si>
  <si>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</si>
  <si>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</si>
  <si>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</si>
  <si>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</si>
  <si>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</si>
  <si>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</si>
  <si>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</si>
  <si>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</si>
  <si>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</si>
  <si>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</si>
  <si>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</si>
  <si>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</si>
  <si>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</si>
  <si>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</si>
  <si>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</si>
  <si>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</si>
  <si>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</si>
  <si>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</si>
  <si>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</si>
  <si>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</si>
  <si>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</si>
  <si>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</si>
  <si>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</si>
  <si>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</si>
  <si>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</si>
  <si>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</si>
  <si>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</si>
  <si>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</si>
  <si>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</si>
  <si>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</si>
  <si>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</si>
  <si>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</si>
  <si>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</si>
  <si>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</si>
  <si>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</si>
  <si>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</si>
  <si>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</si>
  <si>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</si>
  <si>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</si>
  <si>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</si>
  <si>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</si>
  <si>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</si>
  <si>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</si>
  <si>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</si>
  <si>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</si>
  <si>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</si>
  <si>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</si>
  <si>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</si>
  <si>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</si>
  <si>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</si>
  <si>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</si>
  <si>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</si>
  <si>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</si>
  <si>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</si>
  <si>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</si>
  <si>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</si>
  <si>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</si>
  <si>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</si>
  <si>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</si>
  <si>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</si>
  <si>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</si>
  <si>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</si>
  <si>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</si>
  <si>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</si>
  <si>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</si>
  <si>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</si>
  <si>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</si>
  <si>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</si>
  <si>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</si>
  <si>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</si>
  <si>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</si>
  <si>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</si>
  <si>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</si>
  <si>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</si>
  <si>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</si>
  <si>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</si>
  <si>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</si>
  <si>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</si>
  <si>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</si>
  <si>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</si>
  <si>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</si>
  <si>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</si>
  <si>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</si>
  <si>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</si>
  <si>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</si>
  <si>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</si>
  <si>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</si>
  <si>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</si>
  <si>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</si>
  <si>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</si>
  <si>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</si>
  <si>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</si>
  <si>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</si>
  <si>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</si>
  <si>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</si>
  <si>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</si>
  <si>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</si>
  <si>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</si>
  <si>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</si>
  <si>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</si>
  <si>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</si>
  <si>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</si>
  <si>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</si>
  <si>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</si>
  <si>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</si>
  <si>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</si>
  <si>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</si>
  <si>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</si>
  <si>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</si>
  <si>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</si>
  <si>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</si>
  <si>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</si>
  <si>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</si>
  <si>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</si>
  <si>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</si>
  <si>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</si>
  <si>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</si>
  <si>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</si>
  <si>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</si>
  <si>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</si>
  <si>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</si>
  <si>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</si>
  <si>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</si>
  <si>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</si>
  <si>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</si>
  <si>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</si>
  <si>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</si>
  <si>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</si>
  <si>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</si>
  <si>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</si>
  <si>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</si>
  <si>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</si>
  <si>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</si>
  <si>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</si>
  <si>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</si>
  <si>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</si>
  <si>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</si>
  <si>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</si>
  <si>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</si>
  <si>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</si>
  <si>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</si>
  <si>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</si>
  <si>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</si>
  <si>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</si>
  <si>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</si>
  <si>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</si>
  <si>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</si>
  <si>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</si>
  <si>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</si>
  <si>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</si>
  <si>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</si>
  <si>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</si>
  <si>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</si>
  <si>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</si>
  <si>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</si>
  <si>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</si>
  <si>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</si>
  <si>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</si>
  <si>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</si>
  <si>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</si>
  <si>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</si>
  <si>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</si>
  <si>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</si>
  <si>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</si>
  <si>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</si>
  <si>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</si>
  <si>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</si>
  <si>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</si>
  <si>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</si>
  <si>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</si>
  <si>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</si>
  <si>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</si>
  <si>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</si>
  <si>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</si>
  <si>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</si>
  <si>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</si>
  <si>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</si>
  <si>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</si>
  <si>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</si>
  <si>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</si>
  <si>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</si>
  <si>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</si>
  <si>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</si>
  <si>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</si>
  <si>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</si>
  <si>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</si>
  <si>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</si>
  <si>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</si>
  <si>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</si>
  <si>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</si>
  <si>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</si>
  <si>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</si>
  <si>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</si>
  <si>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</si>
  <si>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</si>
  <si>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</si>
  <si>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</si>
  <si>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</si>
  <si>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</si>
  <si>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</si>
  <si>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</si>
  <si>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</si>
  <si>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</si>
  <si>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</si>
  <si>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</si>
  <si>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</si>
  <si>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</si>
  <si>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</si>
  <si>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</si>
  <si>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</si>
  <si>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</si>
  <si>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</si>
  <si>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</si>
  <si>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</si>
  <si>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</si>
  <si>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</si>
  <si>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</si>
  <si>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</si>
  <si>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</si>
  <si>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</si>
  <si>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</si>
  <si>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</si>
  <si>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</si>
  <si>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</si>
  <si>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</si>
  <si>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</si>
  <si>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</si>
  <si>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</si>
  <si>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</si>
  <si>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</si>
  <si>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</si>
  <si>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</si>
  <si>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</si>
  <si>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</si>
  <si>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</si>
  <si>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</si>
  <si>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</si>
  <si>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</si>
  <si>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</si>
  <si>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</si>
  <si>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</si>
  <si>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</si>
  <si>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</si>
  <si>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</si>
  <si>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</si>
  <si>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</si>
  <si>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</si>
  <si>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</si>
  <si>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</si>
  <si>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</si>
  <si>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</si>
  <si>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</si>
  <si>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</si>
  <si>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</si>
  <si>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</si>
  <si>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</si>
  <si>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</si>
  <si>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</si>
  <si>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</si>
  <si>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</si>
  <si>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</si>
  <si>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</si>
  <si>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</si>
  <si>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</si>
  <si>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</si>
  <si>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</si>
  <si>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</si>
  <si>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</si>
  <si>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</si>
  <si>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</si>
  <si>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</si>
  <si>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</si>
  <si>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</si>
  <si>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</si>
  <si>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</si>
  <si>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</si>
  <si>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</si>
  <si>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</si>
  <si>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</si>
  <si>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</si>
  <si>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</si>
  <si>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</si>
  <si>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</si>
  <si>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</si>
  <si>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</si>
  <si>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</si>
  <si>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</si>
  <si>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</si>
  <si>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</si>
  <si>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</si>
  <si>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</si>
  <si>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</si>
  <si>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</si>
  <si>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</si>
  <si>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</si>
  <si>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</si>
  <si>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</si>
  <si>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</si>
  <si>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</si>
  <si>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</si>
  <si>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</si>
  <si>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</si>
  <si>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</si>
  <si>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</si>
  <si>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</si>
  <si>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</si>
  <si>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</si>
  <si>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</si>
  <si>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</si>
  <si>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</si>
  <si>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</si>
  <si>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</si>
  <si>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</si>
  <si>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</si>
  <si>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</si>
  <si>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</si>
  <si>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</si>
  <si>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</si>
  <si>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</si>
  <si>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</si>
  <si>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</si>
  <si>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</si>
  <si>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</si>
  <si>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</si>
  <si>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</si>
  <si>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</si>
  <si>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</si>
  <si>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</si>
  <si>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</si>
  <si>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</si>
  <si>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</si>
  <si>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</si>
  <si>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</si>
  <si>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</si>
  <si>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</si>
  <si>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</si>
  <si>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</si>
  <si>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</si>
  <si>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</si>
  <si>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</si>
  <si>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</si>
  <si>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</si>
  <si>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</si>
  <si>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</si>
  <si>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</si>
  <si>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</si>
  <si>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</si>
  <si>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</si>
  <si>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</si>
  <si>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</si>
  <si>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</si>
  <si>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</si>
  <si>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</si>
  <si>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</si>
  <si>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</si>
  <si>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</si>
  <si>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</si>
  <si>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</si>
  <si>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</si>
  <si>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</si>
  <si>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</si>
  <si>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</si>
  <si>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</si>
  <si>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</si>
  <si>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</si>
  <si>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</si>
  <si>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</si>
  <si>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</si>
  <si>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</si>
  <si>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</si>
  <si>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</si>
  <si>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</si>
  <si>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</si>
  <si>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</si>
  <si>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</si>
  <si>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</si>
  <si>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</si>
  <si>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</si>
  <si>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</si>
  <si>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</si>
  <si>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</si>
  <si>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</si>
  <si>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</si>
  <si>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</si>
  <si>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</si>
  <si>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</si>
  <si>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</si>
  <si>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</si>
  <si>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</si>
  <si>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</si>
  <si>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</si>
  <si>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</si>
  <si>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</si>
  <si>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</si>
  <si>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</si>
  <si>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</si>
  <si>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</si>
  <si>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</si>
  <si>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</si>
  <si>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</si>
  <si>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</si>
  <si>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</si>
  <si>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</si>
  <si>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</si>
  <si>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</si>
  <si>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</si>
  <si>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</si>
  <si>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</si>
  <si>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</si>
  <si>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</si>
  <si>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</si>
  <si>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</si>
  <si>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</si>
  <si>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</si>
  <si>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</si>
  <si>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</si>
  <si>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</si>
  <si>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</si>
  <si>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</si>
  <si>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</si>
  <si>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</si>
  <si>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</si>
  <si>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</si>
  <si>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</si>
  <si>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</si>
  <si>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</si>
  <si>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</si>
  <si>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</si>
  <si>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</si>
  <si>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</si>
  <si>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</si>
  <si>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</si>
  <si>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</si>
  <si>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</si>
  <si>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</si>
  <si>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</si>
  <si>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</si>
  <si>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</si>
  <si>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</si>
  <si>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</si>
  <si>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</si>
  <si>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</si>
  <si>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</si>
  <si>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</si>
  <si>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</si>
  <si>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</si>
  <si>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</si>
  <si>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</si>
  <si>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</si>
  <si>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</si>
  <si>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</si>
  <si>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</si>
  <si>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</si>
  <si>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</si>
  <si>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</si>
  <si>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</si>
  <si>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</si>
  <si>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</si>
  <si>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</si>
  <si>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</si>
  <si>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</si>
  <si>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</si>
  <si>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</si>
  <si>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</si>
  <si>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</si>
  <si>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</si>
  <si>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</si>
  <si>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</si>
  <si>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</si>
  <si>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</si>
  <si>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</si>
  <si>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</si>
  <si>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</si>
  <si>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</si>
  <si>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</si>
  <si>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</si>
  <si>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</si>
  <si>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</si>
  <si>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</si>
  <si>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</si>
  <si>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</si>
  <si>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</si>
  <si>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</si>
  <si>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</si>
  <si>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</si>
  <si>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</si>
  <si>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</si>
  <si>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</si>
  <si>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</si>
  <si>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</si>
  <si>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</si>
  <si>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</si>
  <si>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</si>
  <si>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</si>
  <si>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</si>
  <si>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</si>
  <si>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</si>
  <si>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</si>
  <si>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</si>
  <si>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</si>
  <si>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</si>
  <si>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</si>
  <si>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</si>
  <si>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</si>
  <si>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</si>
  <si>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</si>
  <si>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</si>
  <si>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</si>
  <si>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</si>
  <si>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</si>
  <si>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</si>
  <si>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</si>
  <si>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</si>
  <si>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</si>
  <si>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</si>
  <si>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</si>
  <si>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</si>
  <si>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</si>
  <si>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</si>
  <si>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</si>
  <si>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</si>
  <si>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</si>
  <si>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</si>
  <si>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</si>
  <si>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</si>
  <si>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</si>
  <si>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</si>
  <si>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</si>
  <si>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</si>
  <si>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</si>
  <si>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</si>
  <si>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</si>
  <si>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</si>
  <si>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</si>
  <si>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</si>
  <si>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</si>
  <si>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</si>
  <si>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</si>
  <si>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</si>
  <si>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</si>
  <si>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</si>
  <si>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</si>
  <si>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</si>
  <si>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</si>
  <si>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</si>
  <si>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</si>
  <si>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</si>
  <si>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</si>
  <si>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</si>
  <si>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</si>
  <si>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</si>
  <si>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</si>
  <si>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</si>
  <si>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</si>
  <si>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</si>
  <si>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</si>
  <si>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</si>
  <si>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</si>
  <si>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</si>
  <si>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</si>
  <si>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</si>
  <si>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</si>
  <si>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</si>
  <si>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</si>
  <si>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</si>
  <si>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</si>
  <si>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</si>
  <si>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</si>
  <si>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</si>
  <si>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</si>
  <si>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</si>
  <si>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</si>
  <si>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</si>
  <si>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</si>
  <si>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</si>
  <si>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</si>
  <si>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</si>
  <si>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</si>
  <si>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</si>
  <si>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</si>
  <si>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</si>
  <si>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</si>
  <si>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</si>
  <si>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</si>
  <si>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</si>
  <si>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</si>
  <si>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</si>
  <si>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</si>
  <si>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</si>
  <si>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</si>
  <si>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</si>
  <si>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</si>
  <si>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</si>
  <si>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</si>
  <si>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</si>
  <si>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</si>
  <si>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</si>
  <si>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</si>
  <si>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</si>
  <si>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</si>
  <si>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</si>
  <si>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</si>
  <si>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</si>
  <si>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</si>
  <si>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</si>
  <si>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</si>
  <si>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</si>
  <si>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</si>
  <si>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</si>
  <si>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</si>
  <si>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</si>
  <si>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</si>
  <si>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</si>
  <si>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</si>
  <si>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</si>
  <si>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</si>
  <si>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</si>
  <si>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</si>
  <si>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</si>
  <si>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</si>
  <si>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</si>
  <si>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</si>
  <si>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</si>
  <si>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</si>
  <si>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</si>
  <si>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</si>
  <si>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</si>
  <si>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</si>
  <si>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</si>
  <si>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</si>
  <si>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</si>
  <si>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</si>
  <si>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</si>
  <si>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</si>
  <si>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</si>
  <si>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</si>
  <si>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</si>
  <si>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</si>
  <si>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</si>
  <si>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</si>
  <si>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</si>
  <si>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</si>
  <si>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</si>
  <si>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</si>
  <si>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</si>
  <si>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</si>
  <si>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</si>
  <si>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</si>
  <si>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</si>
  <si>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</si>
  <si>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</si>
  <si>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</si>
  <si>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</si>
  <si>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</si>
  <si>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</si>
  <si>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</si>
  <si>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</si>
  <si>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</si>
  <si>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</si>
  <si>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</si>
  <si>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</si>
  <si>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</si>
  <si>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</si>
  <si>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</si>
  <si>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</si>
  <si>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</si>
  <si>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</si>
  <si>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</si>
  <si>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</si>
  <si>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</si>
  <si>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</si>
  <si>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</si>
  <si>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</si>
  <si>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</si>
  <si>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</si>
  <si>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</si>
  <si>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</si>
  <si>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</si>
  <si>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</si>
  <si>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</si>
  <si>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</si>
  <si>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</si>
  <si>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</si>
  <si>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</si>
  <si>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</si>
  <si>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</si>
  <si>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</si>
  <si>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</si>
  <si>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</si>
  <si>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</si>
  <si>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</si>
  <si>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</si>
  <si>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</si>
  <si>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</si>
  <si>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</si>
  <si>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</si>
  <si>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</si>
  <si>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</si>
  <si>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</si>
  <si>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</si>
  <si>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</si>
  <si>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</si>
  <si>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</si>
  <si>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</si>
  <si>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</si>
  <si>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</si>
  <si>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</si>
  <si>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</si>
  <si>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</si>
  <si>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</si>
  <si>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</si>
  <si>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</si>
  <si>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</si>
  <si>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</si>
  <si>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</si>
  <si>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</si>
  <si>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</si>
  <si>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</si>
  <si>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</si>
  <si>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</si>
  <si>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</si>
  <si>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</si>
  <si>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</si>
  <si>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</si>
  <si>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</si>
  <si>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</si>
  <si>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</si>
  <si>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</si>
  <si>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</si>
  <si>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</si>
  <si>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</si>
  <si>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</si>
  <si>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</si>
  <si>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</si>
  <si>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</si>
  <si>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</si>
  <si>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</si>
  <si>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</si>
  <si>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</si>
  <si>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</si>
  <si>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</si>
  <si>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</si>
  <si>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</si>
  <si>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</si>
  <si>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</si>
  <si>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</si>
  <si>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</si>
  <si>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</si>
  <si>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</si>
  <si>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</si>
  <si>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</si>
  <si>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</si>
  <si>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</si>
  <si>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</si>
  <si>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</si>
  <si>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</si>
  <si>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</si>
  <si>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</si>
  <si>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</si>
  <si>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</si>
  <si>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</si>
  <si>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</si>
  <si>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</si>
  <si>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</si>
  <si>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</si>
  <si>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</si>
  <si>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</si>
  <si>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</si>
  <si>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</si>
  <si>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</si>
  <si>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</si>
  <si>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</si>
  <si>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</si>
  <si>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</si>
  <si>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</si>
  <si>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</si>
  <si>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</si>
  <si>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</si>
  <si>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</si>
  <si>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</si>
  <si>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</si>
  <si>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</si>
  <si>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</si>
  <si>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</si>
  <si>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</si>
  <si>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</si>
  <si>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</si>
  <si>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</si>
  <si>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</si>
  <si>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</si>
  <si>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</si>
  <si>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</si>
  <si>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</si>
  <si>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</si>
  <si>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</si>
  <si>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</si>
  <si>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</si>
  <si>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</si>
  <si>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</si>
  <si>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</si>
  <si>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</si>
  <si>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</si>
  <si>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</si>
  <si>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</si>
  <si>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</si>
  <si>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</si>
  <si>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</si>
  <si>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</si>
  <si>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</si>
  <si>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</si>
  <si>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</si>
  <si>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</si>
  <si>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</si>
  <si>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</si>
  <si>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</si>
  <si>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</si>
  <si>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</si>
  <si>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</si>
  <si>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</si>
  <si>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</si>
  <si>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</si>
  <si>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</si>
  <si>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</si>
  <si>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</si>
  <si>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</si>
  <si>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</si>
  <si>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</si>
  <si>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</si>
  <si>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</si>
  <si>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</si>
  <si>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</si>
  <si>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</si>
  <si>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</si>
  <si>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</si>
  <si>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</si>
  <si>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</si>
  <si>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</si>
  <si>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</si>
  <si>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</si>
  <si>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</si>
  <si>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</si>
  <si>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</si>
  <si>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</si>
  <si>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</si>
  <si>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</si>
  <si>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</si>
  <si>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</si>
  <si>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</si>
  <si>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</si>
  <si>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</si>
  <si>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</si>
  <si>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</si>
  <si>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</si>
  <si>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</si>
  <si>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</si>
  <si>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</si>
  <si>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</si>
  <si>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</si>
  <si>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</si>
  <si>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</si>
  <si>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</si>
  <si>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</si>
  <si>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</si>
  <si>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</si>
  <si>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</si>
  <si>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</si>
  <si>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</si>
  <si>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</si>
  <si>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</si>
  <si>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</si>
  <si>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</si>
  <si>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</si>
  <si>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</si>
  <si>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</si>
  <si>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</si>
  <si>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</si>
  <si>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</si>
  <si>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</si>
  <si>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</si>
  <si>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</si>
  <si>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</si>
  <si>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</si>
  <si>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</si>
  <si>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</si>
  <si>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</si>
  <si>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</si>
  <si>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</si>
  <si>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</si>
  <si>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</si>
  <si>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</si>
  <si>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</si>
  <si>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</si>
  <si>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</si>
  <si>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</si>
  <si>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</si>
  <si>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</si>
  <si>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</si>
  <si>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</si>
  <si>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</si>
  <si>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</si>
  <si>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</si>
  <si>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</si>
  <si>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</si>
  <si>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</si>
  <si>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</si>
  <si>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</si>
  <si>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</si>
  <si>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</si>
  <si>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</si>
  <si>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</si>
  <si>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</si>
  <si>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</si>
  <si>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</si>
  <si>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</si>
  <si>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</si>
  <si>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</si>
  <si>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</si>
  <si>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</si>
  <si>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</si>
  <si>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</si>
  <si>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</si>
  <si>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</si>
  <si>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</si>
  <si>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</si>
  <si>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</si>
  <si>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</si>
  <si>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</si>
  <si>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</si>
  <si>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</si>
  <si>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</si>
  <si>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</si>
  <si>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</si>
  <si>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</si>
  <si>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</si>
  <si>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</si>
  <si>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</si>
  <si>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</si>
  <si>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</si>
  <si>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</si>
  <si>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</si>
  <si>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</si>
  <si>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</si>
  <si>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</si>
  <si>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</si>
  <si>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</si>
  <si>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</si>
  <si>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</si>
  <si>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</si>
  <si>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</si>
  <si>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</si>
  <si>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</si>
  <si>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</si>
  <si>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</si>
  <si>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</si>
  <si>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</si>
  <si>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</si>
  <si>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</si>
  <si>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</si>
  <si>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</si>
  <si>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</si>
  <si>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</si>
  <si>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</si>
  <si>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</si>
  <si>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</si>
  <si>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</si>
  <si>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</si>
  <si>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</si>
  <si>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</si>
  <si>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</si>
  <si>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</si>
  <si>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</si>
  <si>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</si>
  <si>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</si>
  <si>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</si>
  <si>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</si>
  <si>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</si>
  <si>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</si>
  <si>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</si>
  <si>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</si>
  <si>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</si>
  <si>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</si>
  <si>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</si>
  <si>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</si>
  <si>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</si>
  <si>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</si>
  <si>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</si>
  <si>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</si>
  <si>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</si>
  <si>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</si>
  <si>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</si>
  <si>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</si>
  <si>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</si>
  <si>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</si>
  <si>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</si>
  <si>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</si>
  <si>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</si>
  <si>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</si>
  <si>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</si>
  <si>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</si>
  <si>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</si>
  <si>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</si>
  <si>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</si>
  <si>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</si>
  <si>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</si>
  <si>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</si>
  <si>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</si>
  <si>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</si>
  <si>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</si>
  <si>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</si>
  <si>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</si>
  <si>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</si>
  <si>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</si>
  <si>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</si>
  <si>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</si>
  <si>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</si>
  <si>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</si>
  <si>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</si>
  <si>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</si>
  <si>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</si>
  <si>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</si>
  <si>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</si>
  <si>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</si>
  <si>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</si>
  <si>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</si>
  <si>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</si>
  <si>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</si>
  <si>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</si>
  <si>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</si>
  <si>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</si>
  <si>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</si>
  <si>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</si>
  <si>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</si>
  <si>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</si>
  <si>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</si>
  <si>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</si>
  <si>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</si>
  <si>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</si>
  <si>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</si>
  <si>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</si>
  <si>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</si>
  <si>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</si>
  <si>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</si>
  <si>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</si>
  <si>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</si>
  <si>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</si>
  <si>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</si>
  <si>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</si>
  <si>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</si>
  <si>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</si>
  <si>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</si>
  <si>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</si>
  <si>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</si>
  <si>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</si>
  <si>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</si>
  <si>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</si>
  <si>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</si>
  <si>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</si>
  <si>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</si>
  <si>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</si>
  <si>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</si>
  <si>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</si>
  <si>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</si>
  <si>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</si>
  <si>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</si>
  <si>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</si>
  <si>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</si>
  <si>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</si>
  <si>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</si>
  <si>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</si>
  <si>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</si>
  <si>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</si>
  <si>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</si>
  <si>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</si>
  <si>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</si>
  <si>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</si>
  <si>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</si>
  <si>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</si>
  <si>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</si>
  <si>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</si>
  <si>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</si>
  <si>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</si>
  <si>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</si>
  <si>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</si>
  <si>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</si>
  <si>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</si>
  <si>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</si>
  <si>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</si>
  <si>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</si>
  <si>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</si>
  <si>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</si>
  <si>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</si>
  <si>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</si>
  <si>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</si>
  <si>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</si>
  <si>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</si>
  <si>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</si>
  <si>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</si>
  <si>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</si>
  <si>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</si>
  <si>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</si>
  <si>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</si>
  <si>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</si>
  <si>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</si>
  <si>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</si>
  <si>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</si>
  <si>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</si>
  <si>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</si>
  <si>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</si>
  <si>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</si>
  <si>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</si>
  <si>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</si>
  <si>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</si>
  <si>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</si>
  <si>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</si>
  <si>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</si>
  <si>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</si>
  <si>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</si>
  <si>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</si>
  <si>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</si>
  <si>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</si>
  <si>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</si>
  <si>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</si>
  <si>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</si>
  <si>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</si>
  <si>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</si>
  <si>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</si>
  <si>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</si>
  <si>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</si>
  <si>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</si>
  <si>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</si>
  <si>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</si>
  <si>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</si>
  <si>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</si>
  <si>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</si>
  <si>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</si>
  <si>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</si>
  <si>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</si>
  <si>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</si>
  <si>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</si>
  <si>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</si>
  <si>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</si>
  <si>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</si>
  <si>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</si>
  <si>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</si>
  <si>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</si>
  <si>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</si>
  <si>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</si>
  <si>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</si>
  <si>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</si>
  <si>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</si>
  <si>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</si>
  <si>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</si>
  <si>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</si>
  <si>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</si>
  <si>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</si>
  <si>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</si>
  <si>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</si>
  <si>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</si>
  <si>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</si>
  <si>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</si>
  <si>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</si>
  <si>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</si>
  <si>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</si>
  <si>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</si>
  <si>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</si>
  <si>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</si>
  <si>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</si>
  <si>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</si>
  <si>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</si>
  <si>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</si>
  <si>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</si>
  <si>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</si>
  <si>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</si>
  <si>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</si>
  <si>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</si>
  <si>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</si>
  <si>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</si>
  <si>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</si>
  <si>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</si>
  <si>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</si>
  <si>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</si>
  <si>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</si>
  <si>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</si>
  <si>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</si>
  <si>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</si>
  <si>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</si>
  <si>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</si>
  <si>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</si>
  <si>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</si>
  <si>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</si>
  <si>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</si>
  <si>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</si>
  <si>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</si>
  <si>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</si>
  <si>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</si>
  <si>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</si>
  <si>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</si>
  <si>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</si>
  <si>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</si>
  <si>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</si>
  <si>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</si>
  <si>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</si>
  <si>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</si>
  <si>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</si>
  <si>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</si>
  <si>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</si>
  <si>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</si>
  <si>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</si>
  <si>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</si>
  <si>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</si>
  <si>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</si>
  <si>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</si>
  <si>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</si>
  <si>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</si>
  <si>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</si>
  <si>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</si>
  <si>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</si>
  <si>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</si>
  <si>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</si>
  <si>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</si>
  <si>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</si>
  <si>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</si>
  <si>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</si>
  <si>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</si>
  <si>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</si>
  <si>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</si>
  <si>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</si>
  <si>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</si>
  <si>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</si>
  <si>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</si>
  <si>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</si>
  <si>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</si>
  <si>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</si>
  <si>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</si>
  <si>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</si>
  <si>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</si>
  <si>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</si>
  <si>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</si>
  <si>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</si>
  <si>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</si>
  <si>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</si>
  <si>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</si>
  <si>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</si>
  <si>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</si>
  <si>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</si>
  <si>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</si>
  <si>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</si>
  <si>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</si>
  <si>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</si>
  <si>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</si>
  <si>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</si>
  <si>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</si>
  <si>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</si>
  <si>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</si>
  <si>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</si>
  <si>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</si>
  <si>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</si>
  <si>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</si>
  <si>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</si>
  <si>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</si>
  <si>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</si>
  <si>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</si>
  <si>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</si>
  <si>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</si>
  <si>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</si>
  <si>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</si>
  <si>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</si>
  <si>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</si>
  <si>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</si>
  <si>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</si>
  <si>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</si>
  <si>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</si>
  <si>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</si>
  <si>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</si>
  <si>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</si>
  <si>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</si>
  <si>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</si>
  <si>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</si>
  <si>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</si>
  <si>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</si>
  <si>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</si>
  <si>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</si>
  <si>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</si>
  <si>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</si>
  <si>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</si>
  <si>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</si>
  <si>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</si>
  <si>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</si>
  <si>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</si>
  <si>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</si>
  <si>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</si>
  <si>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</si>
  <si>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</si>
  <si>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</si>
  <si>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</si>
  <si>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</si>
  <si>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</si>
  <si>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</si>
  <si>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</si>
  <si>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</si>
  <si>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</si>
  <si>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</si>
  <si>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</si>
  <si>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</si>
  <si>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</si>
  <si>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</si>
  <si>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</si>
  <si>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</si>
  <si>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</si>
  <si>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</si>
  <si>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</si>
  <si>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</si>
  <si>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</si>
  <si>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</si>
  <si>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</si>
  <si>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</si>
  <si>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</si>
  <si>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</si>
  <si>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</si>
  <si>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</si>
  <si>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</si>
  <si>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</si>
  <si>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</si>
  <si>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</si>
  <si>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</si>
  <si>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</si>
  <si>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</si>
  <si>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</si>
  <si>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</si>
  <si>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</si>
  <si>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</si>
  <si>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</si>
  <si>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</si>
  <si>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</si>
  <si>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</si>
  <si>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</si>
  <si>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</si>
  <si>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</si>
  <si>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</si>
  <si>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</si>
  <si>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</si>
  <si>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</si>
  <si>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</si>
  <si>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</si>
  <si>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</si>
  <si>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</si>
  <si>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</si>
  <si>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</si>
  <si>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</si>
  <si>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</si>
  <si>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</si>
  <si>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</si>
  <si>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</si>
  <si>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</si>
  <si>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</si>
  <si>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</si>
  <si>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</si>
  <si>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</si>
  <si>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</si>
  <si>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</si>
  <si>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</si>
  <si>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</si>
  <si>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</si>
  <si>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</si>
  <si>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</si>
  <si>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</si>
  <si>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</si>
  <si>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</si>
  <si>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</si>
  <si>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</si>
  <si>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</si>
  <si>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</si>
  <si>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</si>
  <si>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</si>
  <si>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</si>
  <si>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</si>
  <si>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</si>
  <si>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</si>
  <si>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</si>
  <si>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</si>
  <si>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</si>
  <si>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</si>
  <si>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</si>
  <si>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</si>
  <si>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</si>
  <si>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</si>
  <si>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</si>
  <si>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</si>
  <si>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</si>
  <si>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</si>
  <si>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</si>
  <si>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</si>
  <si>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</si>
  <si>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</si>
  <si>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</si>
  <si>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</si>
  <si>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</si>
  <si>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</si>
  <si>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</si>
  <si>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</si>
  <si>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</si>
  <si>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</si>
  <si>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</si>
  <si>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</si>
  <si>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</si>
  <si>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</si>
  <si>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</si>
  <si>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</si>
  <si>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</si>
  <si>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</si>
  <si>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</si>
  <si>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</si>
  <si>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</si>
  <si>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</si>
  <si>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</si>
  <si>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</si>
  <si>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</si>
  <si>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</si>
  <si>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</si>
  <si>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</si>
  <si>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</si>
  <si>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</si>
  <si>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</si>
  <si>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</si>
  <si>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</si>
  <si>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</si>
  <si>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</si>
  <si>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</si>
  <si>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</si>
  <si>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</si>
  <si>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</si>
  <si>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</si>
  <si>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</si>
  <si>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</si>
  <si>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</si>
  <si>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</si>
  <si>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</si>
  <si>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</si>
  <si>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</si>
  <si>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</si>
  <si>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</si>
  <si>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</si>
  <si>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</si>
  <si>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</si>
  <si>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</si>
  <si>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</si>
  <si>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</si>
  <si>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</si>
  <si>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</si>
  <si>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</si>
  <si>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</si>
  <si>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</si>
  <si>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</si>
  <si>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</si>
  <si>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</si>
  <si>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</si>
  <si>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</si>
  <si>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</si>
  <si>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</si>
  <si>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</si>
  <si>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</si>
  <si>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</si>
  <si>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</si>
  <si>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</si>
  <si>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</si>
  <si>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</si>
  <si>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</si>
  <si>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</si>
  <si>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</si>
  <si>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</si>
  <si>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</si>
  <si>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</si>
  <si>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</si>
  <si>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</si>
  <si>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</si>
  <si>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</si>
  <si>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</si>
  <si>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</si>
  <si>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</si>
  <si>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</si>
  <si>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</si>
  <si>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</si>
  <si>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</si>
  <si>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</si>
  <si>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</si>
  <si>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</si>
  <si>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</si>
  <si>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</si>
  <si>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</si>
  <si>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</si>
  <si>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</si>
  <si>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</si>
  <si>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</si>
  <si>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</si>
  <si>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</si>
  <si>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</si>
  <si>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</si>
  <si>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</si>
  <si>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</si>
  <si>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</si>
  <si>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</si>
  <si>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</si>
  <si>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</si>
  <si>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</si>
  <si>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</si>
  <si>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</si>
  <si>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</si>
  <si>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</si>
  <si>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</si>
  <si>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</si>
  <si>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</si>
  <si>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</si>
  <si>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</si>
  <si>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</si>
  <si>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</si>
  <si>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</si>
  <si>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</si>
  <si>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</si>
  <si>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</si>
  <si>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</si>
  <si>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</si>
  <si>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</si>
  <si>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</si>
  <si>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</si>
  <si>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</si>
  <si>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</si>
  <si>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</si>
  <si>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</si>
  <si>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</si>
  <si>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</si>
  <si>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</si>
  <si>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</si>
  <si>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</si>
  <si>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</si>
  <si>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</si>
  <si>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</si>
  <si>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</si>
  <si>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</si>
  <si>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</si>
  <si>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</si>
  <si>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</si>
  <si>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</si>
  <si>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</si>
  <si>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</si>
  <si>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</si>
  <si>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</si>
  <si>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</si>
  <si>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</si>
  <si>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</si>
  <si>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</si>
  <si>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</si>
  <si>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</si>
  <si>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</si>
  <si>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</si>
  <si>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</si>
  <si>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</si>
  <si>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</si>
  <si>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</si>
  <si>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</si>
  <si>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</si>
  <si>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</si>
  <si>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</si>
  <si>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</si>
  <si>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</si>
  <si>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</si>
  <si>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</si>
  <si>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</si>
  <si>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</si>
  <si>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</si>
  <si>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</si>
  <si>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</si>
  <si>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</si>
  <si>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</si>
  <si>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</si>
  <si>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</si>
  <si>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</si>
  <si>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</si>
  <si>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</si>
  <si>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</si>
  <si>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</si>
  <si>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</si>
  <si>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</si>
  <si>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</si>
  <si>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</si>
  <si>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</si>
  <si>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</si>
  <si>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</si>
  <si>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</si>
  <si>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</si>
  <si>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</si>
  <si>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</si>
  <si>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</si>
  <si>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</si>
  <si>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</si>
  <si>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</si>
  <si>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</si>
  <si>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</si>
  <si>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</si>
  <si>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</si>
  <si>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</si>
  <si>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</si>
  <si>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</si>
  <si>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</si>
  <si>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</si>
  <si>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</si>
  <si>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</si>
  <si>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</si>
  <si>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</si>
  <si>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</si>
  <si>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</si>
  <si>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</si>
  <si>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</si>
  <si>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</si>
  <si>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</si>
  <si>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</si>
  <si>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</si>
  <si>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</si>
  <si>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</si>
  <si>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</si>
  <si>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</si>
  <si>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</si>
  <si>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</si>
  <si>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</si>
  <si>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</si>
  <si>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</si>
  <si>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</si>
  <si>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</si>
  <si>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</si>
  <si>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</si>
  <si>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</si>
  <si>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</si>
  <si>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</si>
  <si>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</si>
  <si>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</si>
  <si>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</si>
  <si>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</si>
  <si>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</si>
  <si>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</si>
  <si>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</si>
  <si>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</si>
  <si>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</si>
  <si>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</si>
  <si>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</si>
  <si>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</si>
  <si>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</si>
  <si>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</si>
  <si>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</si>
  <si>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</si>
  <si>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</si>
  <si>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</si>
  <si>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</si>
  <si>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</si>
  <si>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</si>
  <si>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</si>
  <si>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</si>
  <si>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</si>
  <si>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</si>
  <si>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</si>
  <si>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</si>
  <si>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</si>
  <si>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</si>
  <si>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</si>
  <si>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</si>
  <si>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</si>
  <si>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</si>
  <si>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</si>
  <si>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</si>
  <si>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</si>
  <si>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</si>
  <si>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</si>
  <si>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</si>
  <si>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</si>
  <si>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</si>
  <si>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</si>
  <si>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</si>
  <si>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</si>
  <si>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</si>
  <si>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</si>
  <si>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</si>
  <si>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</si>
  <si>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</si>
  <si>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</si>
  <si>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</si>
  <si>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</si>
  <si>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</si>
  <si>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</si>
  <si>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</si>
  <si>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</si>
  <si>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</si>
  <si>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</si>
  <si>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</si>
  <si>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</si>
  <si>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</si>
  <si>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</si>
  <si>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</si>
  <si>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</si>
  <si>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</si>
  <si>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</si>
  <si>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</si>
  <si>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</si>
  <si>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</si>
  <si>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</si>
  <si>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</si>
  <si>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</si>
  <si>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</si>
  <si>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</si>
  <si>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</si>
  <si>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</si>
  <si>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</si>
  <si>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</si>
  <si>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</si>
  <si>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</si>
  <si>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</si>
  <si>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</si>
  <si>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</si>
  <si>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</si>
  <si>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</si>
  <si>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</si>
  <si>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</si>
  <si>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</si>
  <si>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</si>
  <si>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</si>
  <si>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</si>
  <si>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</si>
  <si>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</si>
  <si>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</si>
  <si>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</si>
  <si>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</si>
  <si>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</si>
  <si>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</si>
  <si>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</si>
  <si>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</si>
  <si>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</si>
  <si>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</si>
  <si>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</si>
  <si>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</si>
  <si>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</si>
  <si>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</si>
  <si>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</si>
  <si>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</si>
  <si>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</si>
  <si>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</si>
  <si>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</si>
  <si>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</si>
  <si>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</si>
  <si>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</si>
  <si>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</si>
  <si>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</si>
  <si>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</si>
  <si>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</si>
  <si>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</si>
  <si>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</si>
  <si>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</si>
  <si>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</si>
  <si>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</si>
  <si>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</si>
  <si>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</si>
  <si>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</si>
  <si>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</si>
  <si>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</si>
  <si>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</si>
  <si>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</si>
  <si>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</si>
  <si>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</si>
  <si>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</si>
  <si>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</si>
  <si>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</si>
  <si>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</si>
  <si>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</si>
  <si>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</si>
  <si>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</si>
  <si>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</si>
  <si>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</si>
  <si>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</si>
  <si>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</si>
  <si>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</si>
  <si>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</si>
  <si>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</si>
  <si>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</si>
  <si>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</si>
  <si>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</si>
  <si>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</si>
  <si>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</si>
  <si>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</si>
  <si>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</si>
  <si>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</si>
  <si>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</si>
  <si>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</si>
  <si>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</si>
  <si>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</si>
  <si>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</si>
  <si>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</si>
  <si>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</si>
  <si>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</si>
  <si>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</si>
  <si>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</si>
  <si>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</si>
  <si>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</si>
  <si>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</si>
  <si>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</si>
  <si>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</si>
  <si>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</si>
  <si>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</si>
  <si>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</si>
  <si>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</si>
  <si>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</si>
  <si>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</si>
  <si>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</si>
  <si>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</si>
  <si>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</si>
  <si>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</si>
  <si>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</si>
  <si>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</si>
  <si>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</si>
  <si>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</si>
  <si>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</si>
  <si>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</si>
  <si>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</si>
  <si>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</si>
  <si>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</si>
  <si>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</si>
  <si>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</si>
  <si>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</si>
  <si>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</si>
  <si>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</si>
  <si>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</si>
  <si>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</si>
  <si>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</si>
  <si>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</si>
  <si>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</si>
  <si>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</si>
  <si>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</si>
  <si>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</si>
  <si>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</si>
  <si>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</si>
  <si>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</si>
  <si>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</si>
  <si>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</si>
  <si>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</si>
  <si>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</si>
  <si>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</si>
  <si>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</si>
  <si>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</si>
  <si>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</si>
  <si>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</si>
  <si>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</si>
  <si>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</si>
  <si>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</si>
  <si>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</si>
  <si>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</si>
  <si>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</si>
  <si>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</si>
  <si>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</si>
  <si>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</si>
  <si>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</si>
  <si>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</si>
  <si>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</si>
  <si>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</si>
  <si>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</si>
  <si>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</si>
  <si>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</si>
  <si>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</si>
  <si>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</si>
  <si>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</si>
  <si>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</si>
  <si>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</si>
  <si>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</si>
  <si>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</si>
  <si>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</si>
  <si>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</si>
  <si>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</si>
  <si>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</si>
  <si>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</si>
  <si>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</si>
  <si>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</si>
  <si>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</si>
  <si>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</si>
  <si>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</si>
  <si>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</si>
  <si>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</si>
  <si>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</si>
  <si>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</si>
  <si>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</si>
  <si>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</si>
  <si>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</si>
  <si>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</si>
  <si>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</si>
  <si>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</si>
  <si>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</si>
  <si>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</si>
  <si>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</si>
  <si>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</si>
  <si>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</si>
  <si>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</si>
  <si>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</si>
  <si>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</si>
  <si>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</si>
  <si>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</si>
  <si>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</si>
  <si>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</si>
  <si>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</si>
  <si>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</si>
  <si>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</si>
  <si>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</si>
  <si>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</si>
  <si>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</si>
  <si>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</si>
  <si>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</si>
  <si>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</si>
  <si>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</si>
  <si>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</si>
  <si>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</si>
  <si>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</si>
  <si>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</si>
  <si>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</si>
  <si>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</si>
  <si>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</si>
  <si>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</si>
  <si>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</si>
  <si>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</si>
  <si>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</si>
  <si>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</si>
  <si>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</si>
  <si>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</si>
  <si>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</si>
  <si>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</si>
  <si>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</si>
  <si>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</si>
  <si>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</si>
  <si>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</si>
  <si>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</si>
  <si>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</si>
  <si>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</si>
  <si>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</si>
  <si>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</si>
  <si>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</si>
  <si>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</si>
  <si>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</si>
  <si>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</si>
  <si>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</si>
  <si>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</si>
  <si>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</si>
  <si>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</si>
  <si>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</si>
  <si>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</si>
  <si>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</si>
  <si>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</si>
  <si>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</si>
  <si>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</si>
  <si>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</si>
  <si>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</si>
  <si>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</si>
  <si>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</si>
  <si>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</si>
  <si>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</si>
  <si>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</si>
  <si>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</si>
  <si>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</si>
  <si>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</si>
  <si>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</si>
  <si>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</si>
  <si>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</si>
  <si>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</si>
  <si>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</si>
  <si>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</si>
  <si>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</si>
  <si>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</si>
  <si>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</si>
  <si>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</si>
  <si>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</si>
  <si>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</si>
  <si>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</si>
  <si>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</si>
  <si>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</si>
  <si>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</si>
  <si>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</si>
  <si>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</si>
  <si>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</si>
  <si>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</si>
  <si>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</si>
  <si>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</si>
  <si>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</si>
  <si>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</si>
  <si>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</si>
  <si>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</si>
  <si>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</si>
  <si>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</si>
  <si>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</si>
  <si>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</si>
  <si>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</si>
  <si>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</si>
  <si>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</si>
  <si>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</si>
  <si>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</si>
  <si>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</si>
  <si>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</si>
  <si>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</si>
  <si>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</si>
  <si>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</si>
  <si>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</si>
  <si>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</si>
  <si>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</si>
  <si>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</si>
  <si>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</si>
  <si>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</si>
  <si>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</si>
  <si>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</si>
  <si>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</si>
  <si>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</si>
  <si>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</si>
  <si>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</si>
  <si>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</si>
  <si>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</si>
  <si>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</si>
  <si>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</si>
  <si>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</si>
  <si>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</si>
  <si>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</si>
  <si>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</si>
  <si>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</si>
  <si>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</si>
  <si>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</si>
  <si>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</si>
  <si>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</si>
  <si>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</si>
  <si>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</si>
  <si>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</si>
  <si>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</si>
  <si>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</si>
  <si>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</si>
  <si>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</si>
  <si>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</si>
  <si>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</si>
  <si>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</si>
  <si>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</si>
  <si>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</si>
  <si>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</si>
  <si>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</si>
  <si>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</si>
  <si>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</si>
  <si>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</si>
  <si>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</si>
  <si>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</si>
  <si>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</si>
  <si>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</si>
  <si>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</si>
  <si>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</si>
  <si>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</si>
  <si>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</si>
  <si>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</si>
  <si>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</si>
  <si>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</si>
  <si>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</si>
  <si>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</si>
  <si>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</si>
  <si>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</si>
  <si>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</si>
  <si>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</si>
  <si>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</si>
  <si>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</si>
  <si>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</si>
  <si>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</si>
  <si>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</si>
  <si>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</si>
  <si>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</si>
  <si>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</si>
  <si>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</si>
  <si>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</si>
  <si>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</si>
  <si>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</si>
  <si>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</si>
  <si>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</si>
  <si>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</si>
  <si>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</si>
  <si>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</si>
  <si>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</si>
  <si>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</si>
  <si>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</si>
  <si>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</si>
  <si>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</si>
  <si>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</si>
  <si>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</si>
  <si>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</si>
  <si>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</si>
  <si>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</si>
  <si>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</si>
  <si>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</si>
  <si>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</si>
  <si>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</si>
  <si>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</si>
  <si>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</si>
  <si>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</si>
  <si>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</si>
  <si>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</si>
  <si>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</si>
  <si>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</si>
  <si>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</si>
  <si>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</si>
  <si>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</si>
  <si>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</si>
  <si>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</si>
  <si>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</si>
  <si>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</si>
  <si>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</si>
  <si>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</si>
  <si>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</si>
  <si>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</si>
  <si>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</si>
  <si>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</si>
  <si>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</si>
  <si>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</si>
  <si>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</si>
  <si>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</si>
  <si>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</si>
  <si>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</si>
  <si>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</si>
  <si>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</si>
  <si>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</si>
  <si>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</si>
  <si>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</si>
  <si>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</si>
  <si>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</si>
  <si>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</si>
  <si>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</si>
  <si>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</si>
  <si>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</si>
  <si>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</si>
  <si>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</si>
  <si>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</si>
  <si>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</si>
  <si>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</si>
  <si>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</si>
  <si>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</si>
  <si>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</si>
  <si>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</si>
  <si>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</si>
  <si>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</si>
  <si>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</si>
  <si>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</si>
  <si>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</si>
  <si>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</si>
  <si>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</si>
  <si>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</si>
  <si>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</si>
  <si>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</si>
  <si>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</si>
  <si>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</si>
  <si>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</si>
  <si>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</si>
  <si>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</si>
  <si>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</si>
  <si>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</si>
  <si>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</si>
  <si>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</si>
  <si>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</si>
  <si>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</si>
  <si>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</si>
  <si>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</si>
  <si>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</si>
  <si>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</si>
  <si>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</si>
  <si>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</si>
  <si>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</si>
  <si>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</si>
  <si>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</si>
  <si>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</si>
  <si>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</si>
  <si>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</si>
  <si>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</si>
  <si>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</si>
  <si>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</si>
  <si>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</si>
  <si>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</si>
  <si>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</si>
  <si>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</si>
  <si>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</si>
  <si>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</si>
  <si>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</si>
  <si>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</si>
  <si>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</si>
  <si>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</si>
  <si>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</si>
  <si>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</si>
  <si>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</si>
  <si>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</si>
  <si>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</si>
  <si>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</si>
  <si>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</si>
  <si>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</si>
  <si>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</si>
  <si>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</si>
  <si>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</si>
  <si>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</si>
  <si>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</si>
  <si>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</si>
  <si>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</si>
  <si>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</si>
  <si>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</si>
  <si>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</si>
  <si>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</si>
  <si>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</si>
  <si>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</si>
  <si>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</si>
  <si>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</si>
  <si>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</si>
  <si>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</si>
  <si>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</si>
  <si>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</si>
  <si>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</si>
  <si>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</si>
  <si>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</si>
  <si>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</si>
  <si>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</si>
  <si>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</si>
  <si>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</si>
  <si>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</si>
  <si>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</si>
  <si>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</si>
  <si>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</si>
  <si>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</si>
  <si>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</si>
  <si>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</si>
  <si>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</si>
  <si>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</si>
  <si>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</si>
  <si>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</si>
  <si>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</si>
  <si>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</si>
  <si>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</si>
  <si>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</si>
  <si>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</si>
  <si>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</si>
  <si>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</si>
  <si>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</si>
  <si>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</si>
  <si>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</si>
  <si>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</si>
  <si>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</si>
  <si>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</si>
  <si>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</si>
  <si>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</si>
  <si>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</si>
  <si>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</si>
  <si>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</si>
  <si>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</si>
  <si>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</si>
  <si>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</si>
  <si>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</si>
  <si>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</si>
  <si>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</si>
  <si>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</si>
  <si>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</si>
  <si>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</si>
  <si>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</si>
  <si>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</si>
  <si>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</si>
  <si>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</si>
  <si>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</si>
  <si>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</si>
  <si>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</si>
  <si>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</si>
  <si>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</si>
  <si>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</si>
  <si>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</si>
  <si>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</si>
  <si>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</si>
  <si>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</si>
  <si>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</si>
  <si>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</si>
  <si>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</si>
  <si>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</si>
  <si>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</si>
  <si>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</si>
  <si>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</si>
  <si>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</si>
  <si>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</si>
  <si>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</si>
  <si>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</si>
  <si>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</si>
  <si>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</si>
  <si>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</si>
  <si>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</si>
  <si>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</si>
  <si>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</si>
  <si>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</si>
  <si>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</si>
  <si>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</si>
  <si>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</si>
  <si>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</si>
  <si>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</si>
  <si>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</si>
  <si>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</si>
  <si>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</si>
  <si>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</si>
  <si>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</si>
  <si>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</si>
  <si>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</si>
  <si>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</si>
  <si>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</si>
  <si>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</si>
  <si>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</si>
  <si>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</si>
  <si>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</si>
  <si>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</si>
  <si>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</si>
  <si>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</si>
  <si>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</si>
  <si>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</si>
  <si>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</si>
  <si>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</si>
  <si>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</si>
  <si>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</si>
  <si>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</si>
  <si>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</si>
  <si>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</si>
  <si>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</si>
  <si>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</si>
  <si>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</si>
  <si>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</si>
  <si>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</si>
  <si>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</si>
  <si>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</si>
  <si>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</si>
  <si>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</si>
  <si>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</si>
  <si>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</si>
  <si>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</si>
  <si>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</si>
  <si>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</si>
  <si>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</si>
  <si>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</si>
  <si>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</si>
  <si>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</si>
  <si>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</si>
  <si>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</si>
  <si>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</si>
  <si>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</si>
  <si>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</si>
  <si>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</si>
  <si>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</si>
  <si>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</si>
  <si>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</si>
  <si>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</si>
  <si>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</si>
  <si>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</si>
  <si>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</si>
  <si>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</si>
  <si>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</si>
  <si>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</si>
  <si>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</si>
  <si>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</si>
  <si>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</si>
  <si>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</si>
  <si>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</si>
  <si>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</si>
  <si>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</si>
  <si>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</si>
  <si>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</si>
  <si>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</si>
  <si>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</si>
  <si>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</si>
  <si>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</si>
  <si>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</si>
  <si>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</si>
  <si>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</si>
  <si>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</si>
  <si>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</si>
  <si>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</si>
  <si>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</si>
  <si>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</si>
  <si>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</si>
  <si>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</si>
  <si>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</si>
  <si>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</si>
  <si>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</si>
  <si>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</si>
  <si>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</si>
  <si>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</si>
  <si>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</si>
  <si>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</si>
  <si>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</si>
  <si>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</si>
  <si>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</si>
  <si>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</si>
  <si>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</si>
  <si>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</si>
  <si>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</si>
  <si>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</si>
  <si>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</si>
  <si>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</si>
  <si>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</si>
  <si>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</si>
  <si>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</si>
  <si>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</si>
  <si>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</si>
  <si>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</si>
  <si>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</si>
  <si>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</si>
  <si>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</si>
  <si>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</si>
  <si>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</si>
  <si>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</si>
  <si>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</si>
  <si>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</si>
  <si>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</si>
  <si>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</si>
  <si>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</si>
  <si>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</si>
  <si>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</si>
  <si>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</si>
  <si>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</si>
  <si>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</si>
  <si>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</si>
  <si>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</si>
  <si>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</si>
  <si>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</si>
  <si>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</si>
  <si>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</si>
  <si>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</si>
  <si>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</si>
  <si>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</si>
  <si>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</si>
  <si>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</si>
  <si>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</si>
  <si>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</si>
  <si>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</si>
  <si>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</si>
  <si>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</si>
  <si>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</si>
  <si>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</si>
  <si>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</si>
  <si>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</si>
  <si>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</si>
  <si>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</si>
  <si>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</si>
  <si>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</si>
  <si>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</si>
  <si>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</si>
  <si>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</si>
  <si>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</si>
  <si>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</si>
  <si>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</si>
  <si>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</si>
  <si>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</si>
  <si>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</si>
  <si>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</si>
  <si>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</si>
  <si>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</si>
  <si>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</si>
  <si>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</si>
  <si>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</si>
  <si>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</si>
  <si>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</si>
  <si>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</si>
  <si>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</si>
  <si>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</si>
  <si>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</si>
  <si>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</si>
  <si>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</si>
  <si>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</si>
  <si>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</si>
  <si>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</si>
  <si>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</si>
  <si>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</si>
  <si>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</si>
  <si>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</si>
  <si>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</si>
  <si>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</si>
  <si>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</si>
  <si>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</si>
  <si>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</si>
  <si>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</si>
  <si>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</si>
  <si>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</si>
  <si>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</si>
  <si>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</si>
  <si>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</si>
  <si>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</si>
  <si>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</si>
  <si>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</si>
  <si>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</si>
  <si>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</si>
  <si>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</si>
  <si>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</si>
  <si>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</si>
  <si>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</si>
  <si>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</si>
  <si>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</si>
  <si>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</si>
  <si>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</si>
  <si>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</si>
  <si>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</si>
  <si>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</si>
  <si>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</si>
  <si>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</si>
  <si>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</si>
  <si>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</si>
  <si>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</si>
  <si>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</si>
  <si>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</si>
  <si>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</si>
  <si>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</si>
  <si>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</si>
  <si>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</si>
  <si>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</si>
  <si>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</si>
  <si>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</si>
  <si>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</si>
  <si>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</si>
  <si>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</si>
  <si>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</si>
  <si>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</si>
  <si>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</si>
  <si>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</si>
  <si>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</si>
  <si>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</si>
  <si>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</si>
  <si>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</si>
  <si>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</si>
  <si>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</si>
  <si>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</si>
  <si>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</si>
  <si>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</si>
  <si>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</si>
  <si>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</si>
  <si>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</si>
  <si>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</si>
  <si>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</si>
  <si>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</si>
  <si>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</si>
  <si>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</si>
  <si>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</si>
  <si>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</si>
  <si>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</si>
  <si>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</si>
  <si>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</si>
  <si>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</si>
  <si>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</si>
  <si>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</si>
  <si>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</si>
  <si>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</si>
  <si>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</si>
  <si>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</si>
  <si>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</si>
  <si>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</si>
  <si>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</si>
  <si>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</si>
  <si>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</si>
  <si>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</si>
  <si>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</si>
  <si>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</si>
  <si>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</si>
  <si>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</si>
  <si>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</si>
  <si>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</si>
  <si>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</si>
  <si>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</si>
  <si>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</si>
  <si>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</si>
  <si>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</si>
  <si>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</si>
  <si>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</si>
  <si>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</si>
  <si>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</si>
  <si>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</si>
  <si>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</si>
  <si>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</si>
  <si>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</si>
  <si>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</si>
  <si>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</si>
  <si>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</si>
  <si>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</si>
  <si>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</si>
  <si>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</si>
  <si>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</si>
  <si>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</si>
  <si>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</si>
  <si>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</si>
  <si>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</si>
  <si>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</si>
  <si>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</si>
  <si>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</si>
  <si>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</si>
  <si>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</si>
  <si>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</si>
  <si>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</si>
  <si>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</si>
  <si>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</si>
  <si>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</si>
  <si>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</si>
  <si>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</si>
  <si>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</si>
  <si>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</si>
  <si>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</si>
  <si>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</si>
  <si>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</si>
  <si>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</si>
  <si>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</si>
  <si>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</si>
  <si>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</si>
  <si>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</si>
  <si>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</si>
  <si>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</si>
  <si>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</si>
  <si>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</si>
  <si>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</si>
  <si>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</si>
  <si>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</si>
  <si>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</si>
  <si>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</si>
  <si>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</si>
  <si>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</si>
  <si>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</si>
  <si>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</si>
  <si>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</si>
  <si>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</si>
  <si>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</si>
  <si>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</si>
  <si>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</si>
  <si>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</si>
  <si>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</si>
  <si>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</si>
  <si>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</si>
  <si>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</si>
  <si>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</si>
  <si>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</si>
  <si>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</si>
  <si>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</si>
  <si>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</si>
  <si>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</si>
  <si>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</si>
  <si>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</si>
  <si>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</si>
  <si>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</si>
  <si>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</si>
  <si>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</si>
  <si>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</si>
  <si>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</si>
  <si>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</si>
  <si>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</si>
  <si>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</si>
  <si>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</si>
  <si>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</si>
  <si>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</si>
  <si>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</si>
  <si>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</si>
  <si>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</si>
  <si>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</si>
  <si>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</si>
  <si>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</si>
  <si>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</si>
  <si>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</si>
  <si>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</si>
  <si>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</si>
  <si>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</si>
  <si>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</si>
  <si>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</si>
  <si>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</si>
  <si>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</si>
  <si>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</si>
  <si>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</si>
  <si>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</si>
  <si>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</si>
  <si>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</si>
  <si>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</si>
  <si>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</si>
  <si>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</si>
  <si>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</si>
  <si>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</si>
  <si>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</si>
  <si>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</si>
  <si>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</si>
  <si>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</si>
  <si>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</si>
  <si>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</si>
  <si>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</si>
  <si>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</si>
  <si>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</si>
  <si>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</si>
  <si>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</si>
  <si>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</si>
  <si>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</si>
  <si>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</si>
  <si>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</si>
  <si>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</si>
  <si>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</si>
  <si>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</si>
  <si>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</si>
  <si>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</si>
  <si>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</si>
  <si>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</si>
  <si>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</si>
  <si>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</si>
  <si>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</si>
  <si>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</si>
  <si>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</si>
  <si>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</si>
  <si>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</si>
  <si>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</si>
  <si>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</si>
  <si>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</si>
  <si>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</si>
  <si>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</si>
  <si>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</si>
  <si>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</si>
  <si>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</si>
  <si>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</si>
  <si>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</si>
  <si>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</si>
  <si>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</si>
  <si>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</si>
  <si>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</si>
  <si>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</si>
  <si>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</si>
  <si>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</si>
  <si>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</si>
  <si>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</si>
  <si>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</si>
  <si>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</si>
  <si>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</si>
  <si>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</si>
  <si>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</si>
  <si>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</si>
  <si>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</si>
  <si>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</si>
  <si>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</si>
  <si>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</si>
  <si>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</si>
  <si>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</si>
  <si>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</si>
  <si>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</si>
  <si>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</si>
  <si>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</si>
  <si>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</si>
  <si>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</si>
  <si>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</si>
  <si>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</si>
  <si>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</si>
  <si>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</si>
  <si>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</si>
  <si>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</si>
  <si>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</si>
  <si>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</si>
  <si>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</si>
  <si>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</si>
  <si>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</si>
  <si>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</si>
  <si>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</si>
  <si>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</si>
  <si>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</si>
  <si>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</si>
  <si>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</si>
  <si>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</si>
  <si>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</si>
  <si>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</si>
  <si>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</si>
  <si>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</si>
  <si>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</si>
  <si>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</si>
  <si>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</si>
  <si>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</si>
  <si>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</si>
  <si>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</si>
  <si>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</si>
  <si>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</si>
  <si>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</si>
  <si>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</si>
  <si>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</si>
  <si>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</si>
  <si>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</si>
  <si>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</si>
  <si>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</si>
  <si>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</si>
  <si>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</si>
  <si>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</si>
  <si>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</si>
  <si>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</si>
  <si>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</si>
  <si>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</si>
  <si>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</si>
  <si>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</si>
  <si>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</si>
  <si>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</si>
  <si>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</si>
  <si>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</si>
  <si>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</si>
  <si>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</si>
  <si>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</si>
  <si>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</si>
  <si>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</si>
  <si>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</si>
  <si>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</si>
  <si>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</si>
  <si>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</si>
  <si>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</si>
  <si>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</si>
  <si>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</si>
  <si>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</si>
  <si>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</si>
  <si>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</si>
  <si>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</si>
  <si>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</si>
  <si>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</si>
  <si>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</si>
  <si>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</si>
  <si>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</si>
  <si>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</si>
  <si>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</si>
  <si>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</si>
  <si>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</si>
  <si>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</si>
  <si>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</si>
  <si>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</si>
  <si>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</si>
  <si>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</si>
  <si>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</si>
  <si>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</si>
  <si>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</si>
  <si>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</si>
  <si>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</si>
  <si>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</si>
  <si>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</si>
  <si>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</si>
  <si>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</si>
  <si>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</si>
  <si>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</si>
  <si>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</si>
  <si>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</si>
  <si>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</si>
  <si>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</si>
  <si>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</si>
  <si>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</si>
  <si>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</si>
  <si>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</si>
  <si>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</si>
  <si>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</si>
  <si>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</si>
  <si>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</si>
  <si>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</si>
  <si>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</si>
  <si>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</si>
  <si>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</si>
  <si>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</si>
  <si>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</si>
  <si>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</si>
  <si>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</si>
  <si>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</si>
  <si>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</si>
  <si>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</si>
  <si>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</si>
  <si>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</si>
  <si>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</si>
  <si>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</si>
  <si>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</si>
  <si>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</si>
  <si>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</si>
  <si>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</si>
  <si>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</si>
  <si>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</si>
  <si>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</si>
  <si>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</si>
  <si>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</si>
  <si>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</si>
  <si>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</si>
  <si>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</si>
  <si>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</si>
  <si>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</si>
  <si>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</si>
  <si>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</si>
  <si>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</si>
  <si>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</si>
  <si>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</si>
  <si>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</si>
  <si>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</si>
  <si>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</si>
  <si>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</si>
  <si>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</si>
  <si>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</si>
  <si>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</si>
  <si>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</si>
  <si>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</si>
  <si>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</si>
  <si>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</si>
  <si>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</si>
  <si>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</si>
  <si>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</si>
  <si>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</si>
  <si>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</si>
  <si>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</si>
  <si>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</si>
  <si>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</si>
  <si>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</si>
  <si>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</si>
  <si>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</si>
  <si>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</si>
  <si>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</si>
  <si>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</si>
  <si>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</si>
  <si>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</si>
  <si>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</si>
  <si>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</si>
  <si>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</si>
  <si>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</si>
  <si>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</si>
  <si>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</si>
  <si>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</si>
  <si>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</si>
  <si>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</si>
  <si>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</si>
  <si>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</si>
  <si>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</si>
  <si>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</si>
  <si>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</si>
  <si>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</si>
  <si>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</si>
  <si>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</si>
  <si>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</si>
  <si>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</si>
  <si>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</si>
  <si>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</si>
  <si>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</si>
  <si>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</si>
  <si>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</si>
  <si>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</si>
  <si>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</si>
  <si>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</si>
  <si>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</si>
  <si>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</si>
  <si>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</si>
  <si>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</si>
  <si>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</si>
  <si>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</si>
  <si>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</si>
  <si>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</si>
  <si>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</si>
  <si>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</si>
  <si>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</si>
  <si>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</si>
  <si>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</si>
  <si>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</si>
  <si>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</si>
  <si>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</si>
  <si>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</si>
  <si>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</si>
  <si>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</si>
  <si>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</si>
  <si>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</si>
  <si>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</si>
  <si>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</si>
  <si>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</si>
  <si>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</si>
  <si>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</si>
  <si>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</si>
  <si>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</si>
  <si>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</si>
  <si>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</si>
  <si>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</si>
  <si>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</si>
  <si>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</si>
  <si>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</si>
  <si>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</si>
  <si>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</si>
  <si>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</si>
  <si>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</si>
  <si>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</si>
  <si>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</si>
  <si>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</si>
  <si>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</si>
  <si>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</si>
  <si>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</si>
  <si>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</si>
  <si>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</si>
  <si>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</si>
  <si>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</si>
  <si>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</si>
  <si>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</si>
  <si>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</si>
  <si>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</si>
  <si>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</si>
  <si>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</si>
  <si>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</si>
  <si>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</si>
  <si>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</si>
  <si>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</si>
  <si>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</si>
  <si>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</si>
  <si>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</si>
  <si>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</si>
  <si>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</si>
  <si>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</si>
  <si>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</si>
  <si>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</si>
  <si>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</si>
  <si>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</si>
  <si>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</si>
  <si>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</si>
  <si>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</si>
  <si>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</si>
  <si>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</si>
  <si>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</si>
  <si>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</si>
  <si>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</si>
  <si>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</si>
  <si>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</si>
  <si>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</si>
  <si>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</si>
  <si>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</si>
  <si>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</si>
  <si>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</si>
  <si>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</si>
  <si>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</si>
  <si>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</si>
  <si>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</si>
  <si>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</si>
  <si>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</si>
  <si>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</si>
  <si>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</si>
  <si>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</si>
  <si>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</si>
  <si>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</si>
  <si>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</si>
  <si>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</si>
  <si>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</si>
  <si>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</si>
  <si>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</si>
  <si>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</si>
  <si>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</si>
  <si>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</si>
  <si>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</si>
  <si>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</si>
  <si>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</si>
  <si>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</si>
  <si>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</si>
  <si>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</si>
  <si>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</si>
  <si>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</si>
  <si>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</si>
  <si>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</si>
  <si>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</si>
  <si>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</si>
  <si>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</si>
  <si>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</si>
  <si>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</si>
  <si>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</si>
  <si>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</si>
  <si>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</si>
  <si>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</si>
  <si>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</si>
  <si>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</si>
  <si>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</si>
  <si>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</si>
  <si>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</si>
  <si>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</si>
  <si>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</si>
  <si>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</si>
  <si>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</si>
  <si>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</si>
  <si>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</si>
  <si>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</si>
  <si>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</si>
  <si>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</si>
  <si>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</si>
  <si>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</si>
  <si>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</si>
  <si>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</si>
  <si>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</si>
  <si>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</si>
  <si>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</si>
  <si>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</si>
  <si>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</si>
  <si>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</si>
  <si>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</si>
  <si>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</si>
  <si>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</si>
  <si>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</si>
  <si>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</si>
  <si>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</si>
  <si>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</si>
  <si>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</si>
  <si>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</si>
  <si>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</si>
  <si>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</si>
  <si>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</si>
  <si>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</si>
  <si>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</si>
  <si>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</si>
  <si>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</si>
  <si>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</si>
  <si>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</si>
  <si>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</si>
  <si>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</si>
  <si>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</si>
  <si>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</si>
  <si>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</si>
  <si>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</si>
  <si>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</si>
  <si>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</si>
  <si>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</si>
  <si>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</si>
  <si>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</si>
  <si>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</si>
  <si>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</si>
  <si>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</si>
  <si>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</si>
  <si>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</si>
  <si>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</si>
  <si>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</si>
  <si>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</si>
  <si>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</si>
  <si>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</si>
  <si>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</si>
  <si>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</si>
  <si>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</si>
  <si>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</si>
  <si>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</si>
  <si>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</si>
  <si>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</si>
  <si>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</si>
  <si>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</si>
  <si>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</si>
  <si>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</si>
  <si>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</si>
  <si>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</si>
  <si>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</si>
  <si>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</si>
  <si>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</si>
  <si>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</si>
  <si>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</si>
  <si>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</si>
  <si>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</si>
  <si>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</si>
  <si>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</si>
  <si>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</si>
  <si>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</si>
  <si>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</si>
  <si>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</si>
  <si>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</si>
  <si>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</si>
  <si>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</si>
  <si>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</si>
  <si>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</si>
  <si>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</si>
  <si>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</si>
  <si>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</si>
  <si>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</si>
  <si>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</si>
  <si>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</si>
  <si>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</si>
  <si>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</si>
  <si>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</si>
  <si>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</si>
  <si>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</si>
  <si>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</si>
  <si>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</si>
  <si>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</si>
  <si>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</si>
  <si>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</si>
  <si>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</si>
  <si>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</si>
  <si>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</si>
  <si>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</si>
  <si>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</si>
  <si>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</si>
  <si>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</si>
  <si>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</si>
  <si>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</si>
  <si>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</si>
  <si>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</si>
  <si>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</si>
  <si>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</si>
  <si>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</si>
  <si>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</si>
  <si>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</si>
  <si>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</si>
  <si>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</si>
  <si>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</si>
  <si>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</si>
  <si>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</si>
  <si>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</si>
  <si>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</si>
  <si>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</si>
  <si>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</si>
  <si>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</si>
  <si>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</si>
  <si>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</si>
  <si>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</si>
  <si>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</si>
  <si>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</si>
  <si>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</si>
  <si>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</si>
  <si>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</si>
  <si>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</si>
  <si>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</si>
  <si>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</si>
  <si>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</si>
  <si>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</si>
  <si>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</si>
  <si>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</si>
  <si>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</si>
  <si>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</si>
  <si>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</si>
  <si>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</si>
  <si>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</si>
  <si>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</si>
  <si>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</si>
  <si>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</si>
  <si>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</si>
  <si>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</si>
  <si>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</si>
  <si>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</si>
  <si>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</si>
  <si>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</si>
  <si>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</si>
  <si>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</si>
  <si>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</si>
  <si>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</si>
  <si>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</si>
  <si>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</si>
  <si>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</si>
  <si>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</si>
  <si>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</si>
  <si>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</si>
  <si>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</si>
  <si>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</si>
  <si>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</si>
  <si>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</si>
  <si>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</si>
  <si>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</si>
  <si>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</si>
  <si>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</si>
  <si>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</si>
  <si>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</si>
  <si>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</si>
  <si>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</si>
  <si>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</si>
  <si>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</si>
  <si>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</si>
  <si>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</si>
  <si>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</si>
  <si>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</si>
  <si>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</si>
  <si>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</si>
  <si>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</si>
  <si>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</si>
  <si>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</si>
  <si>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</si>
  <si>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</si>
  <si>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</si>
  <si>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</si>
  <si>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</si>
  <si>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</si>
  <si>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</si>
  <si>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</si>
  <si>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</si>
  <si>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</si>
  <si>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</si>
  <si>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</si>
  <si>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</si>
  <si>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</si>
  <si>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</si>
  <si>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</si>
  <si>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</si>
  <si>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</si>
  <si>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</si>
  <si>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</si>
  <si>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</si>
  <si>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</si>
  <si>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</si>
  <si>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</si>
  <si>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</si>
  <si>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</si>
  <si>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</si>
  <si>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</si>
  <si>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</si>
  <si>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</si>
  <si>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</si>
  <si>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</si>
  <si>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</si>
  <si>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</si>
  <si>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</si>
  <si>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</si>
  <si>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</si>
  <si>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</si>
  <si>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</si>
  <si>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</si>
  <si>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</si>
  <si>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</si>
  <si>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</si>
  <si>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</si>
  <si>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</si>
  <si>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</si>
  <si>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</si>
  <si>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</si>
  <si>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</si>
  <si>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</si>
  <si>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</si>
  <si>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</si>
  <si>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</si>
  <si>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</si>
  <si>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</si>
  <si>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</si>
  <si>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</si>
  <si>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</si>
  <si>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</si>
  <si>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</si>
  <si>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</si>
  <si>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</si>
  <si>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</si>
  <si>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</si>
  <si>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</si>
  <si>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</si>
  <si>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</si>
  <si>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</si>
  <si>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</si>
  <si>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</si>
  <si>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</si>
  <si>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</si>
  <si>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</si>
  <si>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</si>
  <si>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</si>
  <si>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</si>
  <si>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</si>
  <si>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</si>
  <si>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</si>
  <si>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</si>
  <si>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</si>
  <si>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</si>
  <si>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</si>
  <si>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</si>
  <si>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</si>
  <si>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</si>
  <si>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</si>
  <si>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</si>
  <si>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</si>
  <si>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</si>
  <si>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</si>
  <si>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</si>
  <si>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</si>
  <si>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</si>
  <si>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</si>
  <si>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</si>
  <si>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</si>
  <si>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</si>
  <si>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</si>
  <si>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</si>
  <si>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</si>
  <si>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</si>
  <si>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</si>
  <si>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</si>
  <si>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</si>
  <si>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</si>
  <si>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</si>
  <si>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</si>
  <si>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</si>
  <si>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</si>
  <si>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</si>
  <si>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</si>
  <si>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</si>
  <si>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</si>
  <si>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</si>
  <si>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</si>
  <si>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</si>
  <si>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</si>
  <si>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</si>
  <si>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</si>
  <si>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</si>
  <si>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</si>
  <si>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</si>
  <si>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</si>
  <si>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</si>
  <si>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</si>
  <si>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</si>
  <si>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</si>
  <si>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</si>
  <si>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</si>
  <si>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</si>
  <si>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</si>
  <si>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</si>
  <si>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</si>
  <si>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</si>
  <si>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</si>
  <si>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</si>
  <si>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</si>
  <si>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</si>
  <si>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</si>
  <si>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</si>
  <si>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</si>
  <si>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</si>
  <si>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</si>
  <si>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</si>
  <si>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</si>
  <si>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</si>
  <si>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</si>
  <si>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</si>
  <si>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</si>
  <si>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</si>
  <si>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</si>
  <si>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</si>
  <si>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</si>
  <si>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</si>
  <si>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</si>
  <si>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</si>
  <si>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</si>
  <si>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</si>
  <si>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</si>
  <si>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</si>
  <si>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</si>
  <si>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</si>
  <si>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</si>
  <si>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</si>
  <si>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</si>
  <si>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</si>
  <si>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</si>
  <si>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</si>
  <si>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</si>
  <si>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</si>
  <si>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</si>
  <si>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</si>
  <si>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</si>
  <si>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</si>
  <si>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</si>
  <si>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</si>
  <si>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</si>
  <si>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</si>
  <si>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</si>
  <si>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</si>
  <si>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</si>
  <si>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</si>
  <si>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</si>
  <si>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</si>
  <si>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</si>
  <si>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</si>
  <si>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</si>
  <si>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</si>
  <si>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</si>
  <si>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</si>
  <si>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</si>
  <si>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</si>
  <si>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</si>
  <si>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</si>
  <si>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</si>
  <si>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</si>
  <si>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</si>
  <si>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</si>
  <si>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</si>
  <si>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</si>
  <si>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</si>
  <si>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</si>
  <si>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</si>
  <si>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</si>
  <si>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</si>
  <si>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</si>
  <si>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</si>
  <si>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</si>
  <si>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</si>
  <si>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</si>
  <si>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</si>
  <si>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</si>
  <si>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</si>
  <si>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</si>
  <si>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</si>
  <si>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</si>
  <si>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</si>
  <si>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</si>
  <si>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</si>
  <si>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</si>
  <si>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</si>
  <si>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</si>
  <si>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</si>
  <si>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</si>
  <si>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</si>
  <si>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</si>
  <si>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</si>
  <si>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</si>
  <si>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</si>
  <si>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</si>
  <si>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</si>
  <si>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</si>
  <si>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</si>
  <si>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</si>
  <si>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</si>
  <si>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</si>
  <si>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</si>
  <si>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</si>
  <si>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</si>
  <si>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</si>
  <si>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</si>
  <si>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</si>
  <si>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</si>
  <si>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</si>
  <si>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</si>
  <si>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</si>
  <si>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</si>
  <si>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</si>
  <si>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</si>
  <si>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</si>
  <si>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</si>
  <si>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</si>
  <si>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</si>
  <si>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</si>
  <si>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</si>
  <si>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</si>
  <si>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</si>
  <si>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</si>
  <si>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</si>
  <si>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</si>
  <si>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</si>
  <si>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</si>
  <si>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</si>
  <si>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</si>
  <si>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</si>
  <si>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</si>
  <si>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</si>
  <si>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</si>
  <si>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</si>
  <si>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</si>
  <si>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</si>
  <si>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</si>
  <si>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</si>
  <si>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</si>
  <si>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</si>
  <si>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</si>
  <si>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</si>
  <si>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</si>
  <si>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</si>
  <si>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</si>
  <si>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</si>
  <si>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</si>
  <si>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</si>
  <si>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</si>
  <si>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</si>
  <si>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</si>
  <si>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</si>
  <si>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</si>
  <si>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</si>
  <si>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</si>
  <si>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</si>
  <si>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</si>
  <si>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</si>
  <si>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</si>
  <si>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</si>
  <si>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</si>
  <si>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</si>
  <si>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</si>
  <si>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</si>
  <si>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</si>
  <si>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</si>
  <si>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</si>
  <si>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</si>
  <si>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</si>
  <si>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</si>
  <si>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</si>
  <si>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</si>
  <si>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</si>
  <si>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</si>
  <si>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</si>
  <si>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</si>
  <si>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</si>
  <si>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</si>
  <si>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</si>
  <si>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</si>
  <si>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</si>
  <si>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</si>
  <si>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</si>
  <si>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</si>
  <si>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</si>
  <si>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</si>
  <si>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</si>
  <si>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</si>
  <si>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</si>
  <si>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</si>
  <si>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</si>
  <si>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</si>
  <si>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</si>
  <si>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</si>
  <si>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</si>
  <si>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</si>
  <si>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</si>
  <si>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</si>
  <si>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</si>
  <si>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</si>
  <si>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</si>
  <si>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</si>
  <si>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</si>
  <si>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</si>
  <si>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</si>
  <si>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</si>
  <si>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</si>
  <si>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</si>
  <si>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</si>
  <si>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</si>
  <si>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</si>
  <si>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</si>
  <si>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</si>
  <si>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</si>
  <si>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</si>
  <si>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</si>
  <si>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</si>
  <si>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</si>
  <si>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</si>
  <si>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</si>
  <si>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</si>
  <si>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</si>
  <si>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</si>
  <si>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</si>
  <si>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</si>
  <si>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</si>
  <si>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</si>
  <si>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</si>
  <si>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</si>
  <si>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</si>
  <si>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</si>
  <si>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</si>
  <si>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</si>
  <si>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</si>
  <si>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</si>
  <si>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</si>
  <si>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</si>
  <si>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</si>
  <si>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</si>
  <si>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</si>
  <si>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</si>
  <si>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</si>
  <si>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</si>
  <si>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</si>
  <si>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</si>
  <si>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</si>
  <si>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</si>
  <si>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</si>
  <si>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</si>
  <si>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</si>
  <si>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</si>
  <si>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</si>
  <si>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</si>
  <si>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</si>
  <si>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</si>
  <si>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</si>
  <si>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</si>
  <si>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</si>
  <si>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</si>
  <si>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</si>
  <si>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</si>
  <si>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</si>
  <si>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</si>
  <si>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</si>
  <si>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</si>
  <si>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</si>
  <si>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</si>
  <si>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</si>
  <si>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</si>
  <si>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</si>
  <si>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</si>
  <si>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</si>
  <si>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</si>
  <si>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</si>
  <si>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</si>
  <si>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</si>
  <si>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</si>
  <si>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</si>
  <si>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</si>
  <si>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</si>
  <si>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</si>
  <si>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</si>
  <si>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</si>
  <si>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</si>
  <si>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</si>
  <si>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</si>
  <si>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</si>
  <si>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</si>
  <si>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</si>
  <si>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</si>
  <si>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</si>
  <si>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</si>
  <si>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</si>
  <si>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</si>
  <si>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</si>
  <si>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</si>
  <si>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</si>
  <si>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</si>
  <si>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</si>
  <si>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</si>
  <si>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</si>
  <si>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</si>
  <si>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</si>
  <si>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</si>
  <si>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</si>
  <si>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</si>
  <si>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</si>
  <si>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</si>
  <si>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</si>
  <si>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</si>
  <si>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</si>
  <si>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</si>
  <si>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</si>
  <si>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</si>
  <si>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</si>
  <si>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</si>
  <si>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</si>
  <si>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</si>
  <si>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</si>
  <si>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</si>
  <si>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</si>
  <si>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</si>
  <si>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</si>
  <si>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</si>
  <si>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</si>
  <si>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</si>
  <si>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</si>
  <si>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</si>
  <si>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</si>
  <si>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</si>
  <si>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</si>
  <si>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</si>
  <si>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</si>
  <si>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</si>
  <si>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</si>
  <si>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</si>
  <si>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</si>
  <si>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</si>
  <si>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</si>
  <si>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</si>
  <si>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</si>
  <si>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</si>
  <si>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</si>
  <si>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</si>
  <si>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</si>
  <si>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</si>
  <si>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</si>
  <si>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</si>
  <si>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</si>
  <si>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</si>
  <si>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</si>
  <si>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</si>
  <si>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</si>
  <si>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</si>
  <si>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</si>
  <si>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</si>
  <si>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</si>
  <si>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</si>
  <si>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</si>
  <si>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</si>
  <si>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</si>
  <si>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</si>
  <si>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</si>
  <si>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</si>
  <si>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</si>
  <si>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</si>
  <si>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</si>
  <si>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</si>
  <si>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</si>
  <si>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</si>
  <si>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</si>
  <si>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</si>
  <si>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</si>
  <si>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</si>
  <si>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</si>
  <si>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</si>
  <si>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</si>
  <si>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</si>
  <si>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</si>
  <si>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</si>
  <si>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</si>
  <si>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</si>
  <si>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</si>
  <si>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</si>
  <si>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</si>
  <si>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</si>
  <si>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</si>
  <si>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</si>
  <si>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</si>
  <si>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</si>
  <si>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</si>
  <si>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</si>
  <si>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</si>
  <si>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</si>
  <si>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</si>
  <si>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</si>
  <si>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</si>
  <si>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</si>
  <si>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</si>
  <si>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</si>
  <si>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</si>
  <si>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</si>
  <si>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</si>
  <si>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</si>
  <si>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</si>
  <si>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</si>
  <si>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</si>
  <si>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</si>
  <si>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</si>
  <si>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</si>
  <si>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</si>
  <si>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</si>
  <si>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</si>
  <si>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</si>
  <si>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</si>
  <si>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</si>
  <si>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</si>
  <si>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</si>
  <si>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</si>
  <si>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</si>
  <si>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</si>
  <si>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</si>
  <si>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</si>
  <si>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</si>
  <si>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</si>
  <si>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</si>
  <si>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</si>
  <si>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</si>
  <si>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</si>
  <si>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</si>
  <si>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</si>
  <si>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</si>
  <si>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</si>
  <si>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</si>
  <si>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</si>
  <si>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</si>
  <si>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</si>
  <si>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</si>
  <si>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</si>
  <si>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</si>
  <si>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</si>
  <si>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</si>
  <si>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</si>
  <si>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</si>
  <si>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</si>
  <si>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</si>
  <si>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</si>
  <si>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</si>
  <si>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</si>
  <si>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</si>
  <si>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</si>
  <si>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</si>
  <si>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</si>
  <si>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</si>
  <si>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</si>
  <si>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</si>
  <si>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</si>
  <si>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</si>
  <si>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</si>
  <si>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</si>
  <si>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</si>
  <si>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</si>
  <si>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</si>
  <si>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</si>
  <si>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</si>
  <si>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</si>
  <si>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</si>
  <si>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</si>
  <si>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</si>
  <si>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</si>
  <si>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</si>
  <si>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</si>
  <si>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</si>
  <si>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</si>
  <si>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</si>
  <si>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</si>
  <si>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</si>
  <si>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</si>
  <si>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</si>
  <si>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</si>
  <si>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</si>
  <si>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</si>
  <si>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</si>
  <si>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</si>
  <si>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</si>
  <si>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</si>
  <si>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</si>
  <si>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</si>
  <si>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</si>
  <si>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</si>
  <si>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</si>
  <si>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</si>
  <si>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</si>
  <si>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</si>
  <si>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</si>
  <si>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</si>
  <si>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</si>
  <si>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</si>
  <si>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</si>
  <si>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</si>
  <si>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</si>
  <si>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</si>
  <si>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</si>
  <si>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</si>
  <si>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</si>
  <si>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</si>
  <si>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</si>
  <si>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</si>
  <si>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</si>
  <si>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</si>
  <si>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</si>
  <si>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</si>
  <si>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</si>
  <si>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</si>
  <si>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</si>
  <si>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</si>
  <si>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</si>
  <si>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</si>
  <si>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</si>
  <si>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</si>
  <si>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</si>
  <si>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</si>
  <si>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</si>
  <si>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</si>
  <si>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</si>
  <si>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</si>
  <si>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</si>
  <si>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</si>
  <si>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</si>
  <si>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</si>
  <si>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</si>
  <si>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</si>
  <si>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</si>
  <si>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</si>
  <si>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</si>
  <si>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</si>
  <si>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</si>
  <si>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</si>
  <si>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</si>
  <si>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</si>
  <si>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</si>
  <si>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</si>
  <si>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</si>
  <si>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</si>
  <si>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</si>
  <si>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</si>
  <si>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</si>
  <si>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</si>
  <si>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</si>
  <si>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</si>
  <si>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</si>
  <si>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</si>
  <si>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</si>
  <si>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</si>
  <si>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</si>
  <si>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</si>
  <si>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</si>
  <si>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</si>
  <si>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</si>
  <si>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</si>
  <si>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</si>
  <si>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</si>
  <si>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</si>
  <si>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</si>
  <si>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</si>
  <si>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</si>
  <si>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</si>
  <si>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</si>
  <si>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</si>
  <si>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</si>
  <si>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</si>
  <si>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</si>
  <si>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</si>
  <si>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</si>
  <si>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</si>
  <si>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</si>
  <si>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</si>
  <si>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</si>
  <si>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</si>
  <si>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</si>
  <si>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</si>
  <si>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</si>
  <si>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</si>
  <si>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</si>
  <si>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</si>
  <si>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</si>
  <si>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</si>
  <si>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</si>
  <si>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</si>
  <si>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</si>
  <si>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</si>
  <si>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</si>
  <si>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</si>
  <si>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</si>
  <si>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</si>
  <si>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</si>
  <si>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</si>
  <si>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</si>
  <si>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</si>
  <si>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</si>
  <si>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</si>
  <si>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</si>
  <si>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</si>
  <si>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</si>
  <si>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</si>
  <si>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</si>
  <si>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</si>
  <si>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</si>
  <si>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</si>
  <si>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</si>
  <si>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</si>
  <si>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</si>
  <si>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</si>
  <si>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</si>
  <si>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</si>
  <si>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</si>
  <si>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</si>
  <si>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</si>
  <si>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</si>
  <si>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</si>
  <si>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</si>
  <si>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</si>
  <si>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</si>
  <si>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</si>
  <si>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</si>
  <si>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</si>
  <si>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</si>
  <si>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</si>
  <si>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</si>
  <si>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</si>
  <si>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</si>
  <si>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</si>
  <si>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</si>
  <si>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</si>
  <si>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</si>
  <si>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</si>
  <si>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</si>
  <si>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</si>
  <si>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</si>
  <si>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</si>
  <si>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</si>
  <si>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</si>
  <si>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</si>
  <si>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</si>
  <si>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</si>
  <si>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</si>
  <si>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</si>
  <si>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</si>
  <si>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</si>
  <si>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</si>
  <si>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</si>
  <si>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</si>
  <si>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</si>
  <si>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</si>
  <si>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</si>
  <si>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</si>
  <si>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</si>
  <si>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</si>
  <si>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</si>
  <si>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</si>
  <si>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</si>
  <si>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</si>
  <si>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</si>
  <si>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</si>
  <si>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</si>
  <si>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</si>
  <si>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</si>
  <si>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</si>
  <si>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</si>
  <si>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</si>
  <si>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</si>
  <si>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</si>
  <si>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</si>
  <si>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</si>
  <si>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</si>
  <si>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</si>
  <si>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</si>
  <si>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</si>
  <si>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</si>
  <si>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</si>
  <si>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</si>
  <si>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</si>
  <si>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</si>
  <si>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</si>
  <si>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</si>
  <si>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</si>
  <si>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</si>
  <si>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</si>
  <si>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</si>
  <si>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</si>
  <si>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</si>
  <si>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</si>
  <si>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</si>
  <si>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</si>
  <si>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</si>
  <si>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</si>
  <si>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</si>
  <si>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</si>
  <si>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</si>
  <si>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</si>
  <si>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</si>
  <si>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</si>
  <si>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</si>
  <si>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</si>
  <si>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</si>
  <si>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</si>
  <si>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</si>
  <si>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</si>
  <si>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</si>
  <si>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</si>
  <si>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</si>
  <si>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</si>
  <si>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</si>
  <si>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</si>
  <si>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</si>
  <si>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</si>
  <si>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</si>
  <si>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</si>
  <si>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</si>
  <si>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</si>
  <si>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</si>
  <si>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</si>
  <si>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</si>
  <si>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</si>
  <si>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</si>
  <si>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</si>
  <si>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</si>
  <si>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</si>
  <si>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</si>
  <si>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</si>
  <si>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</si>
  <si>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</si>
  <si>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</si>
  <si>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</si>
  <si>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</si>
  <si>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</si>
  <si>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</si>
  <si>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</si>
  <si>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</si>
  <si>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</si>
  <si>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</si>
  <si>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</si>
  <si>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</si>
  <si>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</si>
  <si>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</si>
  <si>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</si>
  <si>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</si>
  <si>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</si>
  <si>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</si>
  <si>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</si>
  <si>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</si>
  <si>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</si>
  <si>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</si>
  <si>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</si>
  <si>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</si>
  <si>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</si>
  <si>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</si>
  <si>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</si>
  <si>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</si>
  <si>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</si>
  <si>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</si>
  <si>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</si>
  <si>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</si>
  <si>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</si>
  <si>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</si>
  <si>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</si>
  <si>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</si>
  <si>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</si>
  <si>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</si>
  <si>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</si>
  <si>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</si>
  <si>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</si>
  <si>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</si>
  <si>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</si>
  <si>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</si>
  <si>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</si>
  <si>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</si>
  <si>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</si>
  <si>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</si>
  <si>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</si>
  <si>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</si>
  <si>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</si>
  <si>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</si>
  <si>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</si>
  <si>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</si>
  <si>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</si>
  <si>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</si>
  <si>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</si>
  <si>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</si>
  <si>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</si>
  <si>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</si>
  <si>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</si>
  <si>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</si>
  <si>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</si>
  <si>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</si>
  <si>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</si>
  <si>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</si>
  <si>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</si>
  <si>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</si>
  <si>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</si>
  <si>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</si>
  <si>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</si>
  <si>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</si>
  <si>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</si>
  <si>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</si>
  <si>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</si>
  <si>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</si>
  <si>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</si>
  <si>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</si>
  <si>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</si>
  <si>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</si>
  <si>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</si>
  <si>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</si>
  <si>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</si>
  <si>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</si>
  <si>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</si>
  <si>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</si>
  <si>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</si>
  <si>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</si>
  <si>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</si>
  <si>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</si>
  <si>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</si>
  <si>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</si>
  <si>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</si>
  <si>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</si>
  <si>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</si>
  <si>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</si>
  <si>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</si>
  <si>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</si>
  <si>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</si>
  <si>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</si>
  <si>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</si>
  <si>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</si>
  <si>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</si>
  <si>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</si>
  <si>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</si>
  <si>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</si>
  <si>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</si>
  <si>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</si>
  <si>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</si>
  <si>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</si>
  <si>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</si>
  <si>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</si>
  <si>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</si>
  <si>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</si>
  <si>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</si>
  <si>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</si>
  <si>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</si>
  <si>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</si>
  <si>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</si>
  <si>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</si>
  <si>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</si>
  <si>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</si>
  <si>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</si>
  <si>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</si>
  <si>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</si>
  <si>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</si>
  <si>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</si>
  <si>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</si>
  <si>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</si>
  <si>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</si>
  <si>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</si>
  <si>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</si>
  <si>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</si>
  <si>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</si>
  <si>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</si>
  <si>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</si>
  <si>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</si>
  <si>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</si>
  <si>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</si>
  <si>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</si>
  <si>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</si>
  <si>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</si>
  <si>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</si>
  <si>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</si>
  <si>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</si>
  <si>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</si>
  <si>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</si>
  <si>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</si>
  <si>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</si>
  <si>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</si>
  <si>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</si>
  <si>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</si>
  <si>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</si>
  <si>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</si>
  <si>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</si>
  <si>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</si>
  <si>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</si>
  <si>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</si>
  <si>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</si>
  <si>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</si>
  <si>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</si>
  <si>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</si>
  <si>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</si>
  <si>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</si>
  <si>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</si>
  <si>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</si>
  <si>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</si>
  <si>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</si>
  <si>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</si>
  <si>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</si>
  <si>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</si>
  <si>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</si>
  <si>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</si>
  <si>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</si>
  <si>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</si>
  <si>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</si>
  <si>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</si>
  <si>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</si>
  <si>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</si>
  <si>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</si>
  <si>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</si>
  <si>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</si>
  <si>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</si>
  <si>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</si>
  <si>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</si>
  <si>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</si>
  <si>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</si>
  <si>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</si>
  <si>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</si>
  <si>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</si>
  <si>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</si>
  <si>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</si>
  <si>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</si>
  <si>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</si>
  <si>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</si>
  <si>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</si>
  <si>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</si>
  <si>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</si>
  <si>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</si>
  <si>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</si>
  <si>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</si>
  <si>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</si>
  <si>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</si>
  <si>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</si>
  <si>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</si>
  <si>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</si>
  <si>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</si>
  <si>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</si>
  <si>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</si>
  <si>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</si>
  <si>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</si>
  <si>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</si>
  <si>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</si>
  <si>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</si>
  <si>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</si>
  <si>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</si>
  <si>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</si>
  <si>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</si>
  <si>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</si>
  <si>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</si>
  <si>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</si>
  <si>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</si>
  <si>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</si>
  <si>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</si>
  <si>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</si>
  <si>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</si>
  <si>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</si>
  <si>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</si>
  <si>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</si>
  <si>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</si>
  <si>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</si>
  <si>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</si>
  <si>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</si>
  <si>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</si>
  <si>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</si>
  <si>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</si>
  <si>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</si>
  <si>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</si>
  <si>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</si>
  <si>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</si>
  <si>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</si>
  <si>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</si>
  <si>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</si>
  <si>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</si>
  <si>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</si>
  <si>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</si>
  <si>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</si>
  <si>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</si>
  <si>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</si>
  <si>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</si>
  <si>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</si>
  <si>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</si>
  <si>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</si>
  <si>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</si>
  <si>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</si>
  <si>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</si>
  <si>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</si>
  <si>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</si>
  <si>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</si>
  <si>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</si>
  <si>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</si>
  <si>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</si>
  <si>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</si>
  <si>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</si>
  <si>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</si>
  <si>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</si>
  <si>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</si>
  <si>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</si>
  <si>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</si>
  <si>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</si>
  <si>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</si>
  <si>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</si>
  <si>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</si>
  <si>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</si>
  <si>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</si>
  <si>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</si>
  <si>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</si>
  <si>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</si>
  <si>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</si>
  <si>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</si>
  <si>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</si>
  <si>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</si>
  <si>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</si>
  <si>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</si>
  <si>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</si>
  <si>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</si>
  <si>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</si>
  <si>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</si>
  <si>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</si>
  <si>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</si>
  <si>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</si>
  <si>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</si>
  <si>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</si>
  <si>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</si>
  <si>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</si>
  <si>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</si>
  <si>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</si>
  <si>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</si>
  <si>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</si>
  <si>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</si>
  <si>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</si>
  <si>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</si>
  <si>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</si>
  <si>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</si>
  <si>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</si>
  <si>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</si>
  <si>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</si>
  <si>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</si>
  <si>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</si>
  <si>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</si>
  <si>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</si>
  <si>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</si>
  <si>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</si>
  <si>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</si>
  <si>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</si>
  <si>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</si>
  <si>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</si>
  <si>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</si>
  <si>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</si>
  <si>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</si>
  <si>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</si>
  <si>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</si>
  <si>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</si>
  <si>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</si>
  <si>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</si>
  <si>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</si>
  <si>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</si>
  <si>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</si>
  <si>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</si>
  <si>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</si>
  <si>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</si>
  <si>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</si>
  <si>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</si>
  <si>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</si>
  <si>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</si>
  <si>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</si>
  <si>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</si>
  <si>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</si>
  <si>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</si>
  <si>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</si>
  <si>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</si>
  <si>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</si>
  <si>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</si>
  <si>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</si>
  <si>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</si>
  <si>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</si>
  <si>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</si>
  <si>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</si>
  <si>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</si>
  <si>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</si>
  <si>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</si>
  <si>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</si>
  <si>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</si>
  <si>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</si>
  <si>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</si>
  <si>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</si>
  <si>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</si>
  <si>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</si>
  <si>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</si>
  <si>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</si>
  <si>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</si>
  <si>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</si>
  <si>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</si>
  <si>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</si>
  <si>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</si>
  <si>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</si>
  <si>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</si>
  <si>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</si>
  <si>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</si>
  <si>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</si>
  <si>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</si>
  <si>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</si>
  <si>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</si>
  <si>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</si>
  <si>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</si>
  <si>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</si>
  <si>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</si>
  <si>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</si>
  <si>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</si>
  <si>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</si>
  <si>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</si>
  <si>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</si>
  <si>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</si>
  <si>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</si>
  <si>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</si>
  <si>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</si>
  <si>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</si>
  <si>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</si>
  <si>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</si>
  <si>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</si>
  <si>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</si>
  <si>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</si>
  <si>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</si>
  <si>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</si>
  <si>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</si>
  <si>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</si>
  <si>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</si>
  <si>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</si>
  <si>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</si>
  <si>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</si>
  <si>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</si>
  <si>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</si>
  <si>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</si>
  <si>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</si>
  <si>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</si>
  <si>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</si>
  <si>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</si>
  <si>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</si>
  <si>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</si>
  <si>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</si>
  <si>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</si>
  <si>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</si>
  <si>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</si>
  <si>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</si>
  <si>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</si>
  <si>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</si>
  <si>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</si>
  <si>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</si>
  <si>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</si>
  <si>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</si>
  <si>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</si>
  <si>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</si>
  <si>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</si>
  <si>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</si>
  <si>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</si>
  <si>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</si>
  <si>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</si>
  <si>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</si>
  <si>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</si>
  <si>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</si>
  <si>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</si>
  <si>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</si>
  <si>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</si>
  <si>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</si>
  <si>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</si>
  <si>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</si>
  <si>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</si>
  <si>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</si>
  <si>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</si>
  <si>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</si>
  <si>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</si>
  <si>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</si>
  <si>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</si>
  <si>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</si>
  <si>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</si>
  <si>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</si>
  <si>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</si>
  <si>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</si>
  <si>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</si>
  <si>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</si>
  <si>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</si>
  <si>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</si>
  <si>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</si>
  <si>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</si>
  <si>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</si>
  <si>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</si>
  <si>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</si>
  <si>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</si>
  <si>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</si>
  <si>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</si>
  <si>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</si>
  <si>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</si>
  <si>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</si>
  <si>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</si>
  <si>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</si>
  <si>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</si>
  <si>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</si>
  <si>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</si>
  <si>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</si>
  <si>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</si>
  <si>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</si>
  <si>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</si>
  <si>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</si>
  <si>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</si>
  <si>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</si>
  <si>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</si>
  <si>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</si>
  <si>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</si>
  <si>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</si>
  <si>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</si>
  <si>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</si>
  <si>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</si>
  <si>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</si>
  <si>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</si>
  <si>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</si>
  <si>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</si>
  <si>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</si>
  <si>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</si>
  <si>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</si>
  <si>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</si>
  <si>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</si>
  <si>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</si>
  <si>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</si>
  <si>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</si>
  <si>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</si>
  <si>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</si>
  <si>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</si>
  <si>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</si>
  <si>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</si>
  <si>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</si>
  <si>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</si>
  <si>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</si>
  <si>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</si>
  <si>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</si>
  <si>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</si>
  <si>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</si>
  <si>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</si>
  <si>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</si>
  <si>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</si>
  <si>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</si>
  <si>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</si>
  <si>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</si>
  <si>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</si>
  <si>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</si>
  <si>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</si>
  <si>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</si>
  <si>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</si>
  <si>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</si>
  <si>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</si>
  <si>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</si>
  <si>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</si>
  <si>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</si>
  <si>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</si>
  <si>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</si>
  <si>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</si>
  <si>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</si>
  <si>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</si>
  <si>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</si>
  <si>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</si>
  <si>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</si>
  <si>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</si>
  <si>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</si>
  <si>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</si>
  <si>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</si>
  <si>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</si>
  <si>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</si>
  <si>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</si>
  <si>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</si>
  <si>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</si>
  <si>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</si>
  <si>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</si>
  <si>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</si>
  <si>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</si>
  <si>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</si>
  <si>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</si>
  <si>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</si>
  <si>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</si>
  <si>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</si>
  <si>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</si>
  <si>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</si>
  <si>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</si>
  <si>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</si>
  <si>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</si>
  <si>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</si>
  <si>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</si>
  <si>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</si>
  <si>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</si>
  <si>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</si>
  <si>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</si>
  <si>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</si>
  <si>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</si>
  <si>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</si>
  <si>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</si>
  <si>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</si>
  <si>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</si>
  <si>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</si>
  <si>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</si>
  <si>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</si>
  <si>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</si>
  <si>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</si>
  <si>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</si>
  <si>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</si>
  <si>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</si>
  <si>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</si>
  <si>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</si>
  <si>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</si>
  <si>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</si>
  <si>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</si>
  <si>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</si>
  <si>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</si>
  <si>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</si>
  <si>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</si>
  <si>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</si>
  <si>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</si>
  <si>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</si>
  <si>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</si>
  <si>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</si>
  <si>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</si>
  <si>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</si>
  <si>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</si>
  <si>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</si>
  <si>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</si>
  <si>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</si>
  <si>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</si>
  <si>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</si>
  <si>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</si>
  <si>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</si>
  <si>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</si>
  <si>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</si>
  <si>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</si>
  <si>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</si>
  <si>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</si>
  <si>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</si>
  <si>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</si>
  <si>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</si>
  <si>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</si>
  <si>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</si>
  <si>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</si>
  <si>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</si>
  <si>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</si>
  <si>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</si>
  <si>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</si>
  <si>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</si>
  <si>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</si>
  <si>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</si>
  <si>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</si>
  <si>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</si>
  <si>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</si>
  <si>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</si>
  <si>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</si>
  <si>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</si>
  <si>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</si>
  <si>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</si>
  <si>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</si>
  <si>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</si>
  <si>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</si>
  <si>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</si>
  <si>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</si>
  <si>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</si>
  <si>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</si>
  <si>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</si>
  <si>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</si>
  <si>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</si>
  <si>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</si>
  <si>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</si>
  <si>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</si>
  <si>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</si>
  <si>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</si>
  <si>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</si>
  <si>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</si>
  <si>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</si>
  <si>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</si>
  <si>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</si>
  <si>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</si>
  <si>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</si>
  <si>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</si>
  <si>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</si>
  <si>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</si>
  <si>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</si>
  <si>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</si>
  <si>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</si>
  <si>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</si>
  <si>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</si>
  <si>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</si>
  <si>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</si>
  <si>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</si>
  <si>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</si>
  <si>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</si>
  <si>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</si>
  <si>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</si>
  <si>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</si>
  <si>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</si>
  <si>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</si>
  <si>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</si>
  <si>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</si>
  <si>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</si>
  <si>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</si>
  <si>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</si>
  <si>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</si>
  <si>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</si>
  <si>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</si>
  <si>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</si>
  <si>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</si>
  <si>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</si>
  <si>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</si>
  <si>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</si>
  <si>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</si>
  <si>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</si>
  <si>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</si>
  <si>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</si>
  <si>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</si>
  <si>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</si>
  <si>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</si>
  <si>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</si>
  <si>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</si>
  <si>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</si>
  <si>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</si>
  <si>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</si>
  <si>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</si>
  <si>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</si>
  <si>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</si>
  <si>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</si>
  <si>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</si>
  <si>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</si>
  <si>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</si>
  <si>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</si>
  <si>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</si>
  <si>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</si>
  <si>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</si>
  <si>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</si>
  <si>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</si>
  <si>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</si>
  <si>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</si>
  <si>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</si>
  <si>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</si>
  <si>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</si>
  <si>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</si>
  <si>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</si>
  <si>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</si>
  <si>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</si>
  <si>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</si>
  <si>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</si>
  <si>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</si>
  <si>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</si>
  <si>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</si>
  <si>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</si>
  <si>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</si>
  <si>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</si>
  <si>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</si>
  <si>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</si>
  <si>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</si>
  <si>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</si>
  <si>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</si>
  <si>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</si>
  <si>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</si>
  <si>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</si>
  <si>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</si>
  <si>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</si>
  <si>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</si>
  <si>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</si>
  <si>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</si>
  <si>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</si>
  <si>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</si>
  <si>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</si>
  <si>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</si>
  <si>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</si>
  <si>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</si>
  <si>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</si>
  <si>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</si>
  <si>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</si>
  <si>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</si>
  <si>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</si>
  <si>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</si>
  <si>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</si>
  <si>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</si>
  <si>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</si>
  <si>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</si>
  <si>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</si>
  <si>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</si>
  <si>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</si>
  <si>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</si>
  <si>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</si>
  <si>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</si>
  <si>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</si>
  <si>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</si>
  <si>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</si>
  <si>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</si>
  <si>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</si>
  <si>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</si>
  <si>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</si>
  <si>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</si>
  <si>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</si>
  <si>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</si>
  <si>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</si>
  <si>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</si>
  <si>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</si>
  <si>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</si>
  <si>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</si>
  <si>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</si>
  <si>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</si>
  <si>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</si>
  <si>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</si>
  <si>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</si>
  <si>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</si>
  <si>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</si>
  <si>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</si>
  <si>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</si>
  <si>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</si>
  <si>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</si>
  <si>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</si>
  <si>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</si>
  <si>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</si>
  <si>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</si>
  <si>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</si>
  <si>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</si>
  <si>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</si>
  <si>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</si>
  <si>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</si>
  <si>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</si>
  <si>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</si>
  <si>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</si>
  <si>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</si>
  <si>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</si>
  <si>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</si>
  <si>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</si>
  <si>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</si>
  <si>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</si>
  <si>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</si>
  <si>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</si>
  <si>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</si>
  <si>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</si>
  <si>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</si>
  <si>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</si>
  <si>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</si>
  <si>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</si>
  <si>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</si>
  <si>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</si>
  <si>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</si>
  <si>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</si>
  <si>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</si>
  <si>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</si>
  <si>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</si>
  <si>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</si>
  <si>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</si>
  <si>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</si>
  <si>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</si>
  <si>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</si>
  <si>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</si>
  <si>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</si>
  <si>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</si>
  <si>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</si>
  <si>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</si>
  <si>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</si>
  <si>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</si>
  <si>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</si>
  <si>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</si>
  <si>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</si>
  <si>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</si>
  <si>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</si>
  <si>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</si>
  <si>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</si>
  <si>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</si>
  <si>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</si>
  <si>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</si>
  <si>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</si>
  <si>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</si>
  <si>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</si>
  <si>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</si>
  <si>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</si>
  <si>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</si>
  <si>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</si>
  <si>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</si>
  <si>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</si>
  <si>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</si>
  <si>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</si>
  <si>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</si>
  <si>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</si>
  <si>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</si>
  <si>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</si>
  <si>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</si>
  <si>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</si>
  <si>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</si>
  <si>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</si>
  <si>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</si>
  <si>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</si>
  <si>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</si>
  <si>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</si>
  <si>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</si>
  <si>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</si>
  <si>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</si>
  <si>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</si>
  <si>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</si>
  <si>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</si>
  <si>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</si>
  <si>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</si>
  <si>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</si>
  <si>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</si>
  <si>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</si>
  <si>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</si>
  <si>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</si>
  <si>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</si>
  <si>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</si>
  <si>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</si>
  <si>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</si>
  <si>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</si>
  <si>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</si>
  <si>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</si>
  <si>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</si>
  <si>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</si>
  <si>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</si>
  <si>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</si>
  <si>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</si>
  <si>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</si>
  <si>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</si>
  <si>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</si>
  <si>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</si>
  <si>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</si>
  <si>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</si>
  <si>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</si>
  <si>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</si>
  <si>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</si>
  <si>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</si>
  <si>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</si>
  <si>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</si>
  <si>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</si>
  <si>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</si>
  <si>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</si>
  <si>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</si>
  <si>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</si>
  <si>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</si>
  <si>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</si>
  <si>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</si>
  <si>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</si>
  <si>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</si>
  <si>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</si>
  <si>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</si>
  <si>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</si>
  <si>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</si>
  <si>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</si>
  <si>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</si>
  <si>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</si>
  <si>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</si>
  <si>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</si>
  <si>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</si>
  <si>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</si>
  <si>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</si>
  <si>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</si>
  <si>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</si>
  <si>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</si>
  <si>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</si>
  <si>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</si>
  <si>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</si>
  <si>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</si>
  <si>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</si>
  <si>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</si>
  <si>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</si>
  <si>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</si>
  <si>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</si>
  <si>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</si>
  <si>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</si>
  <si>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</si>
  <si>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</si>
  <si>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</si>
  <si>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</si>
  <si>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</si>
  <si>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</si>
  <si>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</si>
  <si>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</si>
  <si>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</si>
  <si>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</si>
  <si>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</si>
  <si>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</si>
  <si>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</si>
  <si>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</si>
  <si>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</si>
  <si>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</si>
  <si>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</si>
  <si>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</si>
  <si>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</si>
  <si>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</si>
  <si>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</si>
  <si>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</si>
  <si>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</si>
  <si>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</si>
  <si>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</si>
  <si>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</si>
  <si>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</si>
  <si>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</si>
  <si>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</si>
  <si>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</si>
  <si>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</si>
  <si>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</si>
  <si>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</si>
  <si>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</si>
  <si>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</si>
  <si>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</si>
  <si>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</si>
  <si>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</si>
  <si>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</si>
  <si>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</si>
  <si>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</si>
  <si>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</si>
  <si>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</si>
  <si>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</si>
  <si>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</si>
  <si>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</si>
  <si>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</si>
  <si>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</si>
  <si>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</si>
  <si>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</si>
  <si>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</si>
  <si>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</si>
  <si>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</si>
  <si>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</si>
  <si>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</si>
  <si>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</si>
  <si>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</si>
  <si>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</si>
  <si>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</si>
  <si>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</si>
  <si>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</si>
  <si>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</si>
  <si>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</si>
  <si>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</si>
  <si>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</si>
  <si>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</si>
  <si>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</si>
  <si>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</si>
  <si>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</si>
  <si>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</si>
  <si>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</si>
  <si>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</si>
  <si>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</si>
  <si>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</si>
  <si>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</si>
  <si>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</si>
  <si>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</si>
  <si>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</si>
  <si>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</si>
  <si>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</si>
  <si>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</si>
  <si>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</si>
  <si>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</si>
  <si>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</si>
  <si>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</si>
  <si>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</si>
  <si>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</si>
  <si>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</si>
  <si>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</si>
  <si>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</si>
  <si>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</si>
  <si>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</si>
  <si>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</si>
  <si>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</si>
  <si>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</si>
  <si>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</si>
  <si>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</si>
  <si>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</si>
  <si>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</si>
  <si>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</si>
  <si>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</si>
  <si>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</si>
  <si>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</si>
  <si>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</si>
  <si>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</si>
  <si>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</si>
  <si>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</si>
  <si>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</si>
  <si>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</si>
  <si>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</si>
  <si>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</si>
  <si>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</si>
  <si>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</si>
  <si>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</si>
  <si>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</si>
  <si>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</si>
  <si>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</si>
  <si>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</si>
  <si>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</si>
  <si>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</si>
  <si>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</si>
  <si>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</si>
  <si>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</si>
  <si>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</si>
  <si>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</si>
  <si>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</si>
  <si>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</si>
  <si>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</si>
  <si>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</si>
  <si>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</si>
  <si>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</si>
  <si>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</si>
  <si>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</si>
  <si>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</si>
  <si>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</si>
  <si>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</si>
  <si>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</si>
  <si>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</si>
  <si>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</si>
  <si>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</si>
  <si>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</si>
  <si>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</si>
  <si>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</si>
  <si>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</si>
  <si>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</si>
  <si>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</si>
  <si>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</si>
  <si>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</si>
  <si>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</si>
  <si>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</si>
  <si>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</si>
  <si>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</si>
  <si>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</si>
  <si>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</si>
  <si>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</si>
  <si>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</si>
  <si>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</si>
  <si>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</si>
  <si>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</si>
  <si>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</si>
  <si>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</si>
  <si>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</si>
  <si>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</si>
  <si>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</si>
  <si>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</si>
  <si>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</si>
  <si>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</si>
  <si>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</si>
  <si>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</si>
  <si>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</si>
  <si>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</si>
  <si>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</si>
  <si>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</si>
  <si>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</si>
  <si>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</si>
  <si>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</si>
  <si>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</si>
  <si>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</si>
  <si>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</si>
  <si>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</si>
  <si>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</si>
  <si>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</si>
  <si>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</si>
  <si>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</si>
  <si>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</si>
  <si>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</si>
  <si>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</si>
  <si>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</si>
  <si>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</si>
  <si>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</si>
  <si>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</si>
  <si>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</si>
  <si>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</si>
  <si>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</si>
  <si>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</si>
  <si>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</si>
  <si>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</si>
  <si>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</si>
  <si>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</si>
  <si>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</si>
  <si>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</si>
  <si>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</si>
  <si>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</si>
  <si>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</si>
  <si>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</si>
  <si>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</si>
  <si>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</si>
  <si>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</si>
  <si>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</si>
  <si>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</si>
  <si>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</si>
  <si>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</si>
  <si>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</si>
  <si>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</si>
  <si>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</si>
  <si>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</si>
  <si>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</si>
  <si>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</si>
  <si>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</si>
  <si>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</si>
  <si>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</si>
  <si>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</si>
  <si>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</si>
  <si>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</si>
  <si>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</si>
  <si>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</si>
  <si>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</si>
  <si>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</si>
  <si>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</si>
  <si>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</si>
  <si>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</si>
  <si>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</si>
  <si>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</si>
  <si>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</si>
  <si>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</si>
  <si>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</si>
  <si>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</si>
  <si>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</si>
  <si>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</si>
  <si>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</si>
  <si>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</si>
  <si>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</si>
  <si>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</si>
  <si>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</si>
  <si>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</si>
  <si>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</si>
  <si>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</si>
  <si>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</si>
  <si>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</si>
  <si>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</si>
  <si>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</si>
  <si>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</si>
  <si>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</si>
  <si>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</si>
  <si>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</si>
  <si>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</si>
  <si>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</si>
  <si>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</si>
  <si>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</si>
  <si>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</si>
  <si>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</si>
  <si>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</si>
  <si>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</si>
  <si>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</si>
  <si>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</si>
  <si>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</si>
  <si>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</si>
  <si>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</si>
  <si>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</si>
  <si>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</si>
  <si>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</si>
  <si>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</si>
  <si>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</si>
  <si>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</si>
  <si>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</si>
  <si>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</si>
  <si>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</si>
  <si>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</si>
  <si>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</si>
  <si>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</si>
  <si>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</si>
  <si>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</si>
  <si>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</si>
  <si>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</si>
  <si>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</si>
  <si>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</si>
  <si>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</si>
  <si>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</si>
  <si>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</si>
  <si>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</si>
  <si>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</si>
  <si>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</si>
  <si>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</si>
  <si>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</si>
  <si>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</si>
  <si>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</si>
  <si>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</si>
  <si>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</si>
  <si>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</si>
  <si>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</si>
  <si>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</si>
  <si>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</si>
  <si>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</si>
  <si>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</si>
  <si>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</si>
  <si>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</si>
  <si>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</si>
  <si>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</si>
  <si>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</si>
  <si>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</si>
  <si>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</si>
  <si>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</si>
  <si>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</si>
  <si>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</si>
  <si>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</si>
  <si>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</si>
  <si>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</si>
  <si>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</si>
  <si>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</si>
  <si>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</si>
  <si>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</si>
  <si>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</si>
  <si>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</si>
  <si>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</si>
  <si>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</si>
  <si>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</si>
  <si>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</si>
  <si>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</si>
  <si>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</si>
  <si>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</si>
  <si>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</si>
  <si>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</si>
  <si>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</si>
  <si>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</si>
  <si>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</si>
  <si>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</si>
  <si>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</si>
  <si>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</si>
  <si>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</si>
  <si>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</si>
  <si>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</si>
  <si>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</si>
  <si>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</si>
  <si>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</si>
  <si>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</si>
  <si>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</si>
  <si>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</si>
  <si>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</si>
  <si>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</si>
  <si>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</si>
  <si>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</si>
  <si>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</si>
  <si>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</si>
  <si>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</si>
  <si>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</si>
  <si>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</si>
  <si>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</si>
  <si>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</si>
  <si>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</si>
  <si>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</si>
  <si>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</si>
  <si>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</si>
  <si>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</si>
  <si>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</si>
  <si>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</si>
  <si>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</si>
  <si>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</si>
  <si>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</si>
  <si>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</si>
  <si>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</si>
  <si>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</si>
  <si>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</si>
  <si>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</si>
  <si>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</si>
  <si>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</si>
  <si>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</si>
  <si>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</si>
  <si>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</si>
  <si>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</si>
  <si>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</si>
  <si>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</si>
  <si>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</si>
  <si>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</si>
  <si>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</si>
  <si>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</si>
  <si>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</si>
  <si>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</si>
  <si>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</si>
  <si>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</si>
  <si>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</si>
  <si>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</si>
  <si>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</si>
  <si>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</si>
  <si>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</si>
  <si>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</si>
  <si>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</si>
  <si>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</si>
  <si>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</si>
  <si>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</si>
  <si>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</si>
  <si>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</si>
  <si>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</si>
  <si>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</si>
  <si>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</si>
  <si>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</si>
  <si>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</si>
  <si>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</si>
  <si>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</si>
  <si>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</si>
  <si>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</si>
  <si>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</si>
  <si>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</si>
  <si>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</si>
  <si>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</si>
  <si>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</si>
  <si>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</si>
  <si>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</si>
  <si>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</si>
  <si>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</si>
  <si>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</si>
  <si>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</si>
  <si>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</si>
  <si>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</si>
  <si>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</si>
  <si>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</si>
  <si>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</si>
  <si>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</si>
  <si>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</si>
  <si>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</si>
  <si>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</si>
  <si>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</si>
  <si>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</si>
  <si>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</si>
  <si>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</si>
  <si>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</si>
  <si>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</si>
  <si>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</si>
  <si>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</si>
  <si>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</si>
  <si>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</si>
  <si>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</si>
  <si>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</si>
  <si>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</si>
  <si>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</si>
  <si>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</si>
  <si>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</si>
  <si>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</si>
  <si>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</si>
  <si>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</si>
  <si>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</si>
  <si>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</si>
  <si>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</si>
  <si>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</si>
  <si>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</si>
  <si>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</si>
  <si>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</si>
  <si>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</si>
  <si>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</si>
  <si>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</si>
  <si>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</si>
  <si>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</si>
  <si>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</si>
  <si>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</si>
  <si>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</si>
  <si>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</si>
  <si>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</si>
  <si>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</si>
  <si>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</si>
  <si>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</si>
  <si>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</si>
  <si>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</si>
  <si>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</si>
  <si>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</si>
  <si>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</si>
  <si>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</si>
  <si>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</si>
  <si>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</si>
  <si>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</si>
  <si>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</si>
  <si>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</si>
  <si>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</si>
  <si>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</si>
  <si>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</si>
  <si>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</si>
  <si>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</si>
  <si>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</si>
  <si>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</si>
  <si>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</si>
  <si>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</si>
  <si>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</si>
  <si>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</si>
  <si>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</si>
  <si>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</si>
  <si>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</si>
  <si>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</si>
  <si>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</si>
  <si>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</si>
  <si>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</si>
  <si>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</si>
  <si>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</si>
  <si>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</si>
  <si>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</si>
  <si>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</si>
  <si>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</si>
  <si>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</si>
  <si>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</si>
  <si>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</si>
  <si>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</si>
  <si>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</si>
  <si>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</si>
  <si>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</si>
  <si>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</si>
  <si>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</si>
  <si>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</si>
  <si>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</si>
  <si>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</si>
  <si>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</si>
  <si>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</si>
  <si>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</si>
  <si>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</si>
  <si>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</si>
  <si>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</si>
  <si>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</si>
  <si>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</si>
  <si>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</si>
  <si>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</si>
  <si>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</si>
  <si>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</si>
  <si>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</si>
  <si>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</si>
  <si>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</si>
  <si>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</si>
  <si>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</si>
  <si>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</si>
  <si>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</si>
  <si>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</si>
  <si>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</si>
  <si>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</si>
  <si>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</si>
  <si>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</si>
  <si>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</si>
  <si>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</si>
  <si>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</si>
  <si>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</si>
  <si>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</si>
  <si>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</si>
  <si>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</si>
  <si>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</si>
  <si>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</si>
  <si>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</si>
  <si>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</si>
  <si>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</si>
  <si>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</si>
  <si>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</si>
  <si>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</si>
  <si>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</si>
  <si>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</si>
  <si>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</si>
  <si>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</si>
  <si>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</si>
  <si>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</si>
  <si>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</si>
  <si>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</si>
  <si>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</si>
  <si>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</si>
  <si>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</si>
  <si>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</si>
  <si>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</si>
  <si>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</si>
  <si>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</si>
  <si>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</si>
  <si>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</si>
  <si>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</si>
  <si>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</si>
  <si>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</si>
  <si>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</si>
  <si>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</si>
  <si>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</si>
  <si>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</si>
  <si>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</si>
  <si>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</si>
  <si>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</si>
  <si>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</si>
  <si>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</si>
  <si>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</si>
  <si>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</si>
  <si>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</si>
  <si>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</si>
  <si>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</si>
  <si>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</si>
  <si>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</si>
  <si>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</si>
  <si>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</si>
  <si>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</si>
  <si>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</si>
  <si>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</si>
  <si>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</si>
  <si>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</si>
  <si>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</si>
  <si>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</si>
  <si>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</si>
  <si>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</si>
  <si>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</si>
  <si>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</si>
  <si>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</si>
  <si>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</si>
  <si>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</si>
  <si>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</si>
  <si>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</si>
  <si>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</si>
  <si>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</si>
  <si>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</si>
  <si>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</si>
  <si>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</si>
  <si>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</si>
  <si>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</si>
  <si>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</si>
  <si>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</si>
  <si>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</si>
  <si>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</si>
  <si>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</si>
  <si>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</si>
  <si>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</si>
  <si>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</si>
  <si>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</si>
  <si>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</si>
  <si>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</si>
  <si>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</si>
  <si>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</si>
  <si>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</si>
  <si>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</si>
  <si>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</si>
  <si>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</si>
  <si>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</si>
  <si>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</si>
  <si>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</si>
  <si>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</si>
  <si>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</si>
  <si>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</si>
  <si>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</si>
  <si>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</si>
  <si>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</si>
  <si>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</si>
  <si>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</si>
  <si>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</si>
  <si>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</si>
  <si>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</si>
  <si>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</si>
  <si>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</si>
  <si>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</si>
  <si>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</si>
  <si>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</si>
  <si>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</si>
  <si>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</si>
  <si>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</si>
  <si>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</si>
  <si>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</si>
  <si>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</si>
  <si>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</si>
  <si>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</si>
  <si>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</si>
  <si>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</si>
  <si>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</si>
  <si>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</si>
  <si>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</si>
  <si>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</si>
  <si>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</si>
  <si>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</si>
  <si>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</si>
  <si>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</si>
  <si>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</si>
  <si>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</si>
  <si>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</si>
  <si>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</si>
  <si>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</si>
  <si>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</si>
  <si>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</si>
  <si>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</si>
  <si>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</si>
  <si>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</si>
  <si>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</si>
  <si>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</si>
  <si>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</si>
  <si>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</si>
  <si>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</si>
  <si>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</si>
  <si>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</si>
  <si>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</si>
  <si>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</si>
  <si>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</si>
  <si>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</si>
  <si>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</si>
  <si>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</si>
  <si>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</si>
  <si>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</si>
  <si>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</si>
  <si>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</si>
  <si>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</si>
  <si>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</si>
  <si>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</si>
  <si>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</si>
  <si>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</si>
  <si>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</si>
  <si>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</si>
  <si>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</si>
  <si>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</si>
  <si>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</si>
  <si>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</si>
  <si>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</si>
  <si>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</si>
  <si>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</si>
  <si>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</si>
  <si>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</si>
  <si>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</si>
  <si>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</si>
  <si>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</si>
  <si>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</si>
  <si>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</si>
  <si>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</si>
  <si>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</si>
  <si>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</si>
  <si>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</si>
  <si>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</si>
  <si>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</si>
  <si>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</si>
  <si>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</si>
  <si>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</si>
  <si>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</si>
  <si>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</si>
  <si>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</si>
  <si>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</si>
  <si>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</si>
  <si>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</si>
  <si>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</si>
  <si>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</si>
  <si>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</si>
  <si>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</si>
  <si>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</si>
  <si>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</si>
  <si>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</si>
  <si>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</si>
  <si>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</si>
  <si>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</si>
  <si>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</si>
  <si>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</si>
  <si>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</si>
  <si>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</si>
  <si>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</si>
  <si>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</si>
  <si>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</si>
  <si>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</si>
  <si>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</si>
  <si>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</si>
  <si>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</si>
  <si>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</si>
  <si>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</si>
  <si>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</si>
  <si>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</si>
  <si>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</si>
  <si>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</si>
  <si>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</si>
  <si>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</si>
  <si>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</si>
  <si>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</si>
  <si>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</si>
  <si>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</si>
  <si>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</si>
  <si>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</si>
  <si>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</si>
  <si>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</si>
  <si>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</si>
  <si>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</si>
  <si>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</si>
  <si>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</si>
  <si>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</si>
  <si>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</si>
  <si>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</si>
  <si>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</si>
  <si>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</si>
  <si>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</si>
  <si>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</si>
  <si>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</si>
  <si>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</si>
  <si>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</si>
  <si>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</si>
  <si>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</si>
  <si>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</si>
  <si>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</si>
  <si>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</si>
  <si>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</si>
  <si>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</si>
  <si>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</si>
  <si>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</si>
  <si>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</si>
  <si>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</si>
  <si>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</si>
  <si>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</si>
  <si>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</si>
  <si>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</si>
  <si>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</si>
  <si>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</si>
  <si>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</si>
  <si>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</si>
  <si>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</si>
  <si>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</si>
  <si>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</si>
  <si>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</si>
  <si>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</si>
  <si>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</si>
  <si>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</si>
  <si>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</si>
  <si>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</si>
  <si>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</si>
  <si>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</si>
  <si>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</si>
  <si>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</si>
  <si>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</si>
  <si>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</si>
  <si>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</si>
  <si>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</si>
  <si>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</si>
  <si>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</si>
  <si>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</si>
  <si>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</si>
  <si>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</si>
  <si>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</si>
  <si>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</si>
  <si>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</si>
  <si>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</si>
  <si>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</si>
  <si>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</si>
  <si>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</si>
  <si>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</si>
  <si>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</si>
  <si>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</si>
  <si>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</si>
  <si>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</si>
  <si>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</si>
  <si>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</si>
  <si>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</si>
  <si>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</si>
  <si>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</si>
  <si>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</si>
  <si>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</si>
  <si>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</si>
  <si>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</si>
  <si>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</si>
  <si>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</si>
  <si>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</si>
  <si>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</si>
  <si>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</si>
  <si>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</si>
  <si>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</si>
  <si>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</si>
  <si>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</si>
  <si>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</si>
  <si>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</si>
  <si>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</si>
  <si>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</si>
  <si>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</si>
  <si>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</si>
  <si>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</si>
  <si>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</si>
  <si>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</si>
  <si>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</si>
  <si>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</si>
  <si>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</si>
  <si>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</si>
  <si>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</si>
  <si>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</si>
  <si>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</si>
  <si>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</si>
  <si>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</si>
  <si>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</si>
  <si>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</si>
  <si>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</si>
  <si>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</si>
  <si>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</si>
  <si>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</si>
  <si>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</si>
  <si>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</si>
  <si>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</si>
  <si>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</si>
  <si>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</si>
  <si>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</si>
  <si>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</si>
  <si>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</si>
  <si>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</si>
  <si>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</si>
  <si>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</si>
  <si>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</si>
  <si>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</si>
  <si>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</si>
  <si>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</si>
  <si>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</si>
  <si>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</si>
  <si>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</si>
  <si>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</si>
  <si>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</si>
  <si>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</si>
  <si>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</si>
  <si>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</si>
  <si>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</si>
  <si>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</si>
  <si>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</si>
  <si>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</si>
  <si>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</si>
  <si>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</si>
  <si>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</si>
  <si>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</si>
  <si>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</si>
  <si>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</si>
  <si>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</si>
  <si>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</si>
  <si>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</si>
  <si>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</si>
  <si>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</si>
  <si>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</si>
  <si>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</si>
  <si>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</si>
  <si>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</si>
  <si>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</si>
  <si>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</si>
  <si>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</si>
  <si>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</si>
  <si>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</si>
  <si>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</si>
  <si>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</si>
  <si>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</si>
  <si>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</si>
  <si>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</si>
  <si>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</si>
  <si>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</si>
  <si>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</si>
  <si>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</si>
  <si>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</si>
  <si>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</si>
  <si>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</si>
  <si>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</si>
  <si>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</si>
  <si>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</si>
  <si>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</si>
  <si>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</si>
  <si>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</si>
  <si>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</si>
  <si>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</si>
  <si>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</si>
  <si>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</si>
  <si>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</si>
  <si>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</si>
  <si>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</si>
  <si>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</si>
  <si>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</si>
  <si>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</si>
  <si>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</si>
  <si>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</si>
  <si>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</si>
  <si>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</si>
  <si>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</si>
  <si>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</si>
  <si>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</si>
  <si>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</si>
  <si>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</si>
  <si>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</si>
  <si>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</si>
  <si>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</si>
  <si>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</si>
  <si>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</si>
  <si>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</si>
  <si>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</si>
  <si>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</si>
  <si>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</si>
  <si>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</si>
  <si>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</si>
  <si>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</si>
  <si>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</si>
  <si>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</si>
  <si>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</si>
  <si>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</si>
  <si>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</si>
  <si>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</si>
  <si>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</si>
  <si>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</si>
  <si>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</si>
  <si>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</si>
  <si>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</si>
  <si>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</si>
  <si>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</si>
  <si>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</si>
  <si>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</si>
  <si>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</si>
  <si>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</si>
  <si>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</si>
  <si>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</si>
  <si>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</si>
  <si>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</si>
  <si>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</si>
  <si>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</si>
  <si>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</si>
  <si>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</si>
  <si>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</si>
  <si>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</si>
  <si>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</si>
  <si>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</si>
  <si>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</si>
  <si>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</si>
  <si>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</si>
  <si>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</si>
  <si>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</si>
  <si>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</si>
  <si>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</si>
  <si>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</si>
  <si>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</si>
  <si>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</si>
  <si>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</si>
  <si>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</si>
  <si>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</si>
  <si>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</si>
  <si>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</si>
  <si>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</si>
  <si>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</si>
  <si>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</si>
  <si>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</si>
  <si>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</si>
  <si>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</si>
  <si>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</si>
  <si>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</si>
  <si>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</si>
  <si>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</si>
  <si>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</si>
  <si>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</si>
  <si>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</si>
  <si>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</si>
  <si>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</si>
  <si>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</si>
  <si>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</si>
  <si>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</si>
  <si>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</si>
  <si>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</si>
  <si>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</si>
  <si>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</si>
  <si>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</si>
  <si>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</si>
  <si>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</si>
  <si>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</si>
  <si>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</si>
  <si>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</si>
  <si>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</si>
  <si>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</si>
  <si>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</si>
  <si>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</si>
  <si>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</si>
  <si>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</si>
  <si>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</si>
  <si>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</si>
  <si>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</si>
  <si>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</si>
  <si>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</si>
  <si>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</si>
  <si>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</si>
  <si>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</si>
  <si>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</si>
  <si>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</si>
  <si>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</si>
  <si>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</si>
  <si>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</si>
  <si>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</si>
  <si>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</si>
  <si>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</si>
  <si>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</si>
  <si>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</si>
  <si>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</si>
  <si>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</si>
  <si>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</si>
  <si>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</si>
  <si>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</si>
  <si>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</si>
  <si>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</si>
  <si>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</si>
  <si>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</si>
  <si>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</si>
  <si>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</si>
  <si>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</si>
  <si>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</si>
  <si>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</si>
  <si>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</si>
  <si>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</si>
  <si>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</si>
  <si>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</si>
  <si>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</si>
  <si>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</si>
  <si>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</si>
  <si>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</si>
  <si>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</si>
  <si>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</si>
  <si>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</si>
  <si>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</si>
  <si>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</si>
  <si>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</si>
  <si>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</si>
  <si>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</si>
  <si>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</si>
  <si>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</si>
  <si>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</si>
  <si>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</si>
  <si>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</si>
  <si>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</si>
  <si>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</si>
  <si>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</si>
  <si>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</si>
  <si>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</si>
  <si>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</si>
  <si>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</si>
  <si>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</si>
  <si>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</si>
  <si>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</si>
  <si>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</si>
  <si>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</si>
  <si>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</si>
  <si>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</si>
  <si>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</si>
  <si>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</si>
  <si>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</si>
  <si>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</si>
  <si>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</si>
  <si>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</si>
  <si>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</si>
  <si>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</si>
  <si>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</si>
  <si>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</si>
  <si>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</si>
  <si>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</si>
  <si>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</si>
  <si>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</si>
  <si>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</si>
  <si>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</si>
  <si>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</si>
  <si>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</si>
  <si>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</si>
  <si>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</si>
  <si>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</si>
  <si>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</si>
  <si>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</si>
  <si>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</si>
  <si>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</si>
  <si>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</si>
  <si>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</si>
  <si>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</si>
  <si>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</si>
  <si>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</si>
  <si>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</si>
  <si>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</si>
  <si>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</si>
  <si>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</si>
  <si>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</si>
  <si>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</si>
  <si>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</si>
  <si>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</si>
  <si>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</si>
  <si>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</si>
  <si>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</si>
  <si>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</si>
  <si>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</si>
  <si>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</si>
  <si>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</si>
  <si>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</si>
  <si>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</si>
  <si>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</si>
  <si>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</si>
  <si>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</si>
  <si>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</si>
  <si>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</si>
  <si>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</si>
  <si>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</si>
  <si>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</si>
  <si>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</si>
  <si>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</si>
  <si>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</si>
  <si>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</si>
  <si>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</si>
  <si>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</si>
  <si>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</si>
  <si>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</si>
  <si>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</si>
  <si>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</si>
  <si>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</si>
  <si>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</si>
  <si>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</si>
  <si>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</si>
  <si>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</si>
  <si>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</si>
  <si>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</si>
  <si>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</si>
  <si>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</si>
  <si>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</si>
  <si>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</si>
  <si>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</si>
  <si>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</si>
  <si>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</si>
  <si>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</si>
  <si>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</si>
  <si>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</si>
  <si>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</si>
  <si>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</si>
  <si>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</si>
  <si>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</si>
  <si>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</si>
  <si>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</si>
  <si>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</si>
  <si>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</si>
  <si>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</si>
  <si>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</si>
  <si>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</si>
  <si>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</si>
  <si>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</si>
  <si>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</si>
  <si>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</si>
  <si>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</si>
  <si>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</si>
  <si>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</si>
  <si>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</si>
  <si>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</si>
  <si>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</si>
  <si>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</si>
  <si>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</si>
  <si>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</si>
  <si>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</si>
  <si>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</si>
  <si>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</si>
  <si>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</si>
  <si>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</si>
  <si>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</si>
  <si>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</si>
  <si>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</si>
  <si>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</si>
  <si>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</si>
  <si>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</si>
  <si>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</si>
  <si>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</si>
  <si>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</si>
  <si>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</si>
  <si>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</si>
  <si>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</si>
  <si>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</si>
  <si>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</si>
  <si>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</si>
  <si>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</si>
  <si>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</si>
  <si>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</si>
  <si>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</si>
  <si>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</si>
  <si>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</si>
  <si>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</si>
  <si>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</si>
  <si>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</si>
  <si>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</si>
  <si>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</si>
  <si>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</si>
  <si>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</si>
  <si>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</si>
  <si>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</si>
  <si>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</si>
  <si>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</si>
  <si>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</si>
  <si>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</si>
  <si>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</si>
  <si>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</si>
  <si>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</si>
  <si>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</si>
  <si>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</si>
  <si>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</si>
  <si>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</si>
  <si>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</si>
  <si>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</si>
  <si>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</si>
  <si>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</si>
  <si>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</si>
  <si>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</si>
  <si>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</si>
  <si>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</si>
  <si>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</si>
  <si>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</si>
  <si>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</si>
  <si>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</si>
  <si>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</si>
  <si>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</si>
  <si>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</si>
  <si>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</si>
  <si>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</si>
  <si>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</si>
  <si>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</si>
  <si>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</si>
  <si>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</si>
  <si>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</si>
  <si>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</si>
  <si>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</si>
  <si>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</si>
  <si>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</si>
  <si>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</si>
  <si>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</si>
  <si>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</si>
  <si>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</si>
  <si>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</si>
  <si>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</si>
  <si>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</si>
  <si>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</si>
  <si>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</si>
  <si>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</si>
  <si>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</si>
  <si>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</si>
  <si>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</si>
  <si>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</si>
  <si>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</si>
  <si>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</si>
  <si>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</si>
  <si>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</si>
  <si>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</si>
  <si>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</si>
  <si>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</si>
  <si>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</si>
  <si>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</si>
  <si>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</si>
  <si>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</si>
  <si>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</si>
  <si>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</si>
  <si>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</si>
  <si>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</si>
  <si>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</si>
  <si>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</si>
  <si>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</si>
  <si>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</si>
  <si>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</si>
  <si>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</si>
  <si>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</si>
  <si>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</si>
  <si>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</si>
  <si>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</si>
  <si>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</si>
  <si>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</si>
  <si>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</si>
  <si>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</si>
  <si>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</si>
  <si>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</si>
  <si>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</si>
  <si>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</si>
  <si>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</si>
  <si>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</si>
  <si>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</si>
  <si>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</si>
  <si>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</si>
  <si>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</si>
  <si>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</si>
  <si>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</si>
  <si>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</si>
  <si>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</si>
  <si>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</si>
  <si>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</si>
  <si>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</si>
  <si>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</si>
  <si>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</si>
  <si>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</si>
  <si>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</si>
  <si>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</si>
  <si>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</si>
  <si>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</si>
  <si>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</si>
  <si>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</si>
  <si>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</si>
  <si>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</si>
  <si>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</si>
  <si>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</si>
  <si>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</si>
  <si>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</si>
  <si>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</si>
  <si>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</si>
  <si>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</si>
  <si>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</si>
  <si>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</si>
  <si>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</si>
  <si>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</si>
  <si>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</si>
  <si>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</si>
  <si>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</si>
  <si>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</si>
  <si>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</si>
  <si>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</si>
  <si>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</si>
  <si>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</si>
  <si>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</si>
  <si>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</si>
  <si>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</si>
  <si>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</si>
  <si>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</si>
  <si>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</si>
  <si>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</si>
  <si>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</si>
  <si>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</si>
  <si>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</si>
  <si>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</si>
  <si>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</si>
  <si>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</si>
  <si>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</si>
  <si>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</si>
  <si>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</si>
  <si>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</si>
  <si>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</si>
  <si>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</si>
  <si>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</si>
  <si>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</si>
  <si>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</si>
  <si>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</si>
  <si>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</si>
  <si>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</si>
  <si>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</si>
  <si>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</si>
  <si>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</si>
  <si>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</si>
  <si>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</si>
  <si>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</si>
  <si>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</si>
  <si>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</si>
  <si>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</si>
  <si>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</si>
  <si>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</si>
  <si>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</si>
  <si>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</si>
  <si>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</si>
  <si>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</si>
  <si>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</si>
  <si>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</si>
  <si>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</si>
  <si>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</si>
  <si>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</si>
  <si>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</si>
  <si>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</si>
  <si>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</si>
  <si>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</si>
  <si>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</si>
  <si>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</si>
  <si>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</si>
  <si>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</si>
  <si>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</si>
  <si>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</si>
  <si>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</si>
  <si>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</si>
  <si>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</si>
  <si>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</si>
  <si>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</si>
  <si>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</si>
  <si>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</si>
  <si>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</si>
  <si>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</si>
  <si>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</si>
  <si>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</si>
  <si>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</si>
  <si>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</si>
  <si>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</si>
  <si>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</si>
  <si>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</si>
  <si>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</si>
  <si>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</si>
  <si>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</si>
  <si>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</si>
  <si>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</si>
  <si>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</si>
  <si>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</si>
  <si>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</si>
  <si>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</si>
  <si>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</si>
  <si>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</si>
  <si>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</si>
  <si>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</si>
  <si>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</si>
  <si>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</si>
  <si>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</si>
  <si>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</si>
  <si>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</si>
  <si>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</si>
  <si>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</si>
  <si>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</si>
  <si>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</si>
  <si>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</si>
  <si>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</si>
  <si>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</si>
  <si>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</si>
  <si>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</si>
  <si>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</si>
  <si>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</si>
  <si>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</si>
  <si>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</si>
  <si>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</si>
  <si>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</si>
  <si>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</si>
  <si>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</si>
  <si>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</si>
  <si>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</si>
  <si>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</si>
  <si>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</si>
  <si>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</si>
  <si>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</si>
  <si>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</si>
  <si>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</si>
  <si>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</si>
  <si>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</si>
  <si>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</si>
  <si>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</si>
  <si>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</si>
  <si>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</si>
  <si>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</si>
  <si>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</si>
  <si>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</si>
  <si>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</si>
  <si>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</si>
  <si>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</si>
  <si>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</si>
  <si>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</si>
  <si>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</si>
  <si>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</si>
  <si>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</si>
  <si>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</si>
  <si>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</si>
  <si>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</si>
  <si>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</si>
  <si>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</si>
  <si>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</si>
  <si>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</si>
  <si>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</si>
  <si>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</si>
  <si>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</si>
  <si>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</si>
  <si>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</si>
  <si>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</si>
  <si>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</si>
  <si>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</si>
  <si>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</si>
  <si>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</si>
  <si>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</si>
  <si>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</si>
  <si>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</si>
  <si>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</si>
  <si>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</si>
  <si>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</si>
  <si>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</si>
  <si>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</si>
  <si>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</si>
  <si>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</si>
  <si>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</si>
  <si>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</si>
  <si>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</si>
  <si>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</si>
  <si>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</si>
  <si>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</si>
  <si>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</si>
  <si>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</si>
  <si>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</si>
  <si>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</si>
  <si>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</si>
  <si>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</si>
  <si>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</si>
  <si>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</si>
  <si>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</si>
  <si>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</si>
  <si>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</si>
  <si>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</si>
  <si>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</si>
  <si>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</si>
  <si>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</si>
  <si>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</si>
  <si>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</si>
  <si>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</si>
  <si>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</si>
  <si>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</si>
  <si>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</si>
  <si>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</si>
  <si>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</si>
  <si>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</si>
  <si>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</si>
  <si>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</si>
  <si>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</si>
  <si>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</si>
  <si>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</si>
  <si>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</si>
  <si>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</si>
  <si>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</si>
  <si>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</si>
  <si>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</si>
  <si>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</si>
  <si>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</si>
  <si>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</si>
  <si>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</si>
  <si>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</si>
  <si>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</si>
  <si>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</si>
  <si>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</si>
  <si>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</si>
  <si>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</si>
  <si>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</si>
  <si>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</si>
  <si>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</si>
  <si>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</si>
  <si>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</si>
  <si>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</si>
  <si>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</si>
  <si>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</si>
  <si>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</si>
  <si>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</si>
  <si>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</si>
  <si>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</si>
  <si>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</si>
  <si>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</si>
  <si>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</si>
  <si>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</si>
  <si>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</si>
  <si>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</si>
  <si>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</si>
  <si>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</si>
  <si>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</si>
  <si>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</si>
  <si>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</si>
  <si>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</si>
  <si>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</si>
  <si>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</si>
  <si>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</si>
  <si>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</si>
  <si>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</si>
  <si>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</si>
  <si>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</si>
  <si>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</si>
  <si>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</si>
  <si>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</si>
  <si>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</si>
  <si>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</si>
  <si>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</si>
  <si>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</si>
  <si>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</si>
  <si>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</si>
  <si>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</si>
  <si>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</si>
  <si>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</si>
  <si>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</si>
  <si>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</si>
  <si>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</si>
  <si>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</si>
  <si>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</si>
  <si>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</si>
  <si>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</si>
  <si>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</si>
  <si>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</si>
  <si>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</si>
  <si>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</si>
  <si>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</si>
  <si>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</si>
  <si>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</si>
  <si>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</si>
  <si>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</si>
  <si>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</si>
  <si>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</si>
  <si>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</si>
  <si>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</si>
  <si>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</si>
  <si>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</si>
  <si>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</si>
  <si>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</si>
  <si>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</si>
  <si>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</si>
  <si>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</si>
  <si>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</si>
  <si>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</si>
  <si>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</si>
  <si>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</si>
  <si>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</si>
  <si>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</si>
  <si>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</si>
  <si>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</si>
  <si>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</si>
  <si>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</si>
  <si>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</si>
  <si>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</si>
  <si>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</si>
  <si>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</si>
  <si>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</si>
  <si>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</si>
  <si>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</si>
  <si>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</si>
  <si>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</si>
  <si>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</si>
  <si>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</si>
  <si>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</si>
  <si>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</si>
  <si>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</si>
  <si>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</si>
  <si>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</si>
  <si>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</si>
  <si>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</si>
  <si>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</si>
  <si>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</si>
  <si>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</si>
  <si>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</si>
  <si>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</si>
  <si>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</si>
  <si>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</si>
  <si>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</si>
  <si>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</si>
  <si>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</si>
  <si>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</si>
  <si>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</si>
  <si>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</si>
  <si>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</si>
  <si>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</si>
  <si>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</si>
  <si>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</si>
  <si>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</si>
  <si>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</si>
  <si>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</si>
  <si>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</si>
  <si>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</si>
  <si>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</si>
  <si>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</si>
  <si>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</si>
  <si>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</si>
  <si>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</si>
  <si>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</si>
  <si>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</si>
  <si>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</si>
  <si>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</si>
  <si>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</si>
  <si>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</si>
  <si>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</si>
  <si>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</si>
  <si>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</si>
  <si>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</si>
  <si>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</si>
  <si>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</si>
  <si>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</si>
  <si>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</si>
  <si>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</si>
  <si>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</si>
  <si>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</si>
  <si>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</si>
  <si>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</si>
  <si>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</si>
  <si>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</si>
  <si>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</si>
  <si>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</si>
  <si>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</si>
  <si>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</si>
  <si>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</si>
  <si>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</si>
  <si>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</si>
  <si>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</si>
  <si>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</si>
  <si>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</si>
  <si>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</si>
  <si>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</si>
  <si>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</si>
  <si>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</si>
  <si>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</si>
  <si>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</si>
  <si>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</si>
  <si>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</si>
  <si>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</si>
  <si>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</si>
  <si>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</si>
  <si>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</si>
  <si>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</si>
  <si>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</si>
  <si>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</si>
  <si>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</si>
  <si>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</si>
  <si>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</si>
  <si>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</si>
  <si>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</si>
  <si>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</si>
  <si>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</si>
  <si>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</si>
  <si>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</si>
  <si>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</si>
  <si>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</si>
  <si>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</si>
  <si>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</si>
  <si>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</si>
  <si>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</si>
  <si>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</si>
  <si>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</si>
  <si>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</si>
  <si>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</si>
  <si>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</si>
  <si>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</si>
  <si>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</si>
  <si>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</si>
  <si>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</si>
  <si>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</si>
  <si>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</si>
  <si>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</si>
  <si>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</si>
  <si>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</si>
  <si>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</si>
  <si>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</si>
  <si>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</si>
  <si>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</si>
  <si>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</si>
  <si>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</si>
  <si>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</si>
  <si>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</si>
  <si>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</si>
  <si>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</si>
  <si>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</si>
  <si>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</si>
  <si>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</si>
  <si>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</si>
  <si>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</si>
  <si>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</si>
  <si>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</si>
  <si>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</si>
  <si>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</si>
  <si>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</si>
  <si>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</si>
  <si>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</si>
  <si>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</si>
  <si>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</si>
  <si>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</si>
  <si>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</si>
  <si>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</si>
  <si>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</si>
  <si>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</si>
  <si>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</si>
  <si>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</si>
  <si>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</si>
  <si>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</si>
  <si>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</si>
  <si>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</si>
  <si>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</si>
  <si>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</si>
  <si>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</si>
  <si>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</si>
  <si>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</si>
  <si>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</si>
  <si>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</si>
  <si>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</si>
  <si>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</si>
  <si>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</si>
  <si>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</si>
  <si>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</si>
  <si>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</si>
  <si>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</si>
  <si>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</si>
  <si>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</si>
  <si>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</si>
  <si>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</si>
  <si>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</si>
  <si>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</si>
  <si>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</si>
  <si>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</si>
  <si>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</si>
  <si>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</si>
  <si>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</si>
  <si>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</si>
  <si>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</si>
  <si>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</si>
  <si>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</si>
  <si>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</si>
  <si>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</si>
  <si>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</si>
  <si>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</si>
  <si>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</si>
  <si>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</si>
  <si>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</si>
  <si>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</si>
  <si>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</si>
  <si>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</si>
  <si>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</si>
  <si>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</si>
  <si>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</si>
  <si>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</si>
  <si>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</si>
  <si>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</si>
  <si>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</si>
  <si>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</si>
  <si>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</si>
  <si>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</si>
  <si>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</si>
  <si>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</si>
  <si>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</si>
  <si>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</si>
  <si>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</si>
  <si>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</si>
  <si>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</si>
  <si>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</si>
  <si>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</si>
  <si>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</si>
  <si>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</si>
  <si>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</si>
  <si>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</si>
  <si>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</si>
  <si>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</si>
  <si>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</si>
  <si>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</si>
  <si>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</si>
  <si>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</si>
  <si>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</si>
  <si>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</si>
  <si>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</si>
  <si>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</si>
  <si>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</si>
  <si>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</si>
  <si>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</si>
  <si>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</si>
  <si>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</si>
  <si>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</si>
  <si>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</si>
  <si>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</si>
  <si>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</si>
  <si>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</si>
  <si>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</si>
  <si>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</si>
  <si>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</si>
  <si>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</si>
  <si>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</si>
  <si>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</si>
  <si>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</si>
  <si>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</si>
  <si>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</si>
  <si>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</si>
  <si>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</si>
  <si>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</si>
  <si>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</si>
  <si>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</si>
  <si>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</si>
  <si>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</si>
  <si>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</si>
  <si>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</si>
  <si>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</si>
  <si>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</si>
  <si>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</si>
  <si>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</si>
  <si>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</si>
  <si>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</si>
  <si>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</si>
  <si>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</si>
  <si>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</si>
  <si>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</si>
  <si>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</si>
  <si>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</si>
  <si>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</si>
  <si>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</si>
  <si>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</si>
  <si>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</si>
  <si>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</si>
  <si>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</si>
  <si>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</si>
  <si>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</si>
  <si>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</si>
  <si>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</si>
  <si>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</si>
  <si>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</si>
  <si>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</si>
  <si>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</si>
  <si>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</si>
  <si>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</si>
  <si>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</si>
  <si>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</si>
  <si>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</si>
  <si>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</si>
  <si>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</si>
  <si>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</si>
  <si>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</si>
  <si>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</si>
  <si>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</si>
  <si>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</si>
  <si>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</si>
  <si>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</si>
  <si>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</si>
  <si>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</si>
  <si>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</si>
  <si>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</si>
  <si>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</si>
  <si>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</si>
  <si>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</si>
  <si>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</si>
  <si>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</si>
  <si>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</si>
  <si>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</si>
  <si>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</si>
  <si>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</si>
  <si>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</si>
  <si>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</si>
  <si>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</si>
  <si>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</si>
  <si>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</si>
  <si>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</si>
  <si>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</si>
  <si>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</si>
  <si>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</si>
  <si>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</si>
  <si>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</si>
  <si>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</si>
  <si>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</si>
  <si>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</si>
  <si>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</si>
  <si>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</si>
  <si>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</si>
  <si>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</si>
  <si>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</si>
  <si>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</si>
  <si>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</si>
  <si>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</si>
  <si>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</si>
  <si>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</si>
  <si>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</si>
  <si>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</si>
  <si>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</si>
  <si>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</si>
  <si>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</si>
  <si>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</si>
  <si>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</si>
  <si>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</si>
  <si>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</si>
  <si>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</si>
  <si>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</si>
  <si>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</si>
  <si>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</si>
  <si>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</si>
  <si>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</si>
  <si>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</si>
  <si>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</si>
  <si>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</si>
  <si>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</si>
  <si>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</si>
  <si>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</si>
  <si>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</si>
  <si>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</si>
  <si>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</si>
  <si>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</si>
  <si>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</si>
  <si>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</si>
  <si>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</si>
  <si>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</si>
  <si>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</si>
  <si>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</si>
  <si>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</si>
  <si>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</si>
  <si>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</si>
  <si>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</si>
  <si>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</si>
  <si>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</si>
  <si>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</si>
  <si>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</si>
  <si>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</si>
  <si>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</si>
  <si>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</si>
  <si>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</si>
  <si>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</si>
  <si>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</si>
  <si>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</si>
  <si>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</si>
  <si>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</si>
  <si>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</si>
  <si>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</si>
  <si>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</si>
  <si>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</si>
  <si>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</si>
  <si>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</si>
  <si>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</si>
  <si>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</si>
  <si>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</si>
  <si>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</si>
  <si>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</si>
  <si>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</si>
  <si>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</si>
  <si>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</si>
  <si>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</si>
  <si>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</si>
  <si>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</si>
  <si>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</si>
  <si>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</si>
  <si>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</si>
  <si>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</si>
  <si>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</si>
  <si>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</si>
  <si>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</si>
  <si>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</si>
  <si>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</si>
  <si>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</si>
  <si>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</si>
  <si>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</si>
  <si>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</si>
  <si>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</si>
  <si>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</si>
  <si>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</si>
  <si>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</si>
  <si>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</si>
  <si>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</si>
  <si>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</si>
  <si>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</si>
  <si>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</si>
  <si>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</si>
  <si>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</si>
  <si>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</si>
  <si>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</si>
  <si>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</si>
  <si>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</si>
  <si>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</si>
  <si>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</si>
  <si>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</si>
  <si>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</si>
  <si>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</si>
  <si>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</si>
  <si>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</si>
  <si>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</si>
  <si>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</si>
  <si>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</si>
  <si>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</si>
  <si>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</si>
  <si>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</si>
  <si>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</si>
  <si>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</si>
  <si>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</si>
  <si>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</si>
  <si>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</si>
  <si>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</si>
  <si>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</si>
  <si>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</si>
  <si>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</si>
  <si>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</si>
  <si>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</si>
  <si>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</si>
  <si>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</si>
  <si>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</si>
  <si>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</si>
  <si>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</si>
  <si>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</si>
  <si>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</si>
  <si>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</si>
  <si>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</si>
  <si>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</si>
  <si>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</si>
  <si>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</si>
  <si>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</si>
  <si>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</si>
  <si>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</si>
  <si>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</si>
  <si>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</si>
  <si>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</si>
  <si>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</si>
  <si>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</si>
  <si>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</si>
  <si>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</si>
  <si>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</si>
  <si>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</si>
  <si>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</si>
  <si>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</si>
  <si>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</si>
  <si>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</si>
  <si>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</si>
  <si>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</si>
  <si>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</si>
  <si>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</si>
  <si>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</si>
  <si>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</si>
  <si>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</si>
  <si>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</si>
  <si>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</si>
  <si>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</si>
  <si>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</si>
  <si>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</si>
  <si>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</si>
  <si>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</si>
  <si>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</si>
  <si>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</si>
  <si>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</si>
  <si>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</si>
  <si>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</si>
  <si>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</si>
  <si>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</si>
  <si>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</si>
  <si>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</si>
  <si>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</si>
  <si>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</si>
  <si>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</si>
  <si>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</si>
  <si>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</si>
  <si>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</si>
  <si>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</si>
  <si>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</si>
  <si>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</si>
  <si>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</si>
  <si>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</si>
  <si>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</si>
  <si>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</si>
  <si>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</si>
  <si>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</si>
  <si>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</si>
  <si>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</si>
  <si>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</si>
  <si>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</si>
  <si>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</si>
  <si>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</si>
  <si>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</si>
  <si>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</si>
  <si>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</si>
  <si>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</si>
  <si>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</si>
  <si>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</si>
  <si>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</si>
  <si>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</si>
  <si>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</si>
  <si>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</si>
  <si>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</si>
  <si>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</si>
  <si>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</si>
  <si>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</si>
  <si>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</si>
  <si>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</si>
  <si>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</si>
  <si>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</si>
  <si>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</si>
  <si>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</si>
  <si>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</si>
  <si>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</si>
  <si>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</si>
  <si>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</si>
  <si>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</si>
  <si>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</si>
  <si>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</si>
  <si>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</si>
  <si>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</si>
  <si>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</si>
  <si>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</si>
  <si>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</si>
  <si>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</si>
  <si>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</si>
  <si>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</si>
  <si>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</si>
  <si>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</si>
  <si>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</si>
  <si>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</si>
  <si>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</si>
  <si>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</si>
  <si>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</si>
  <si>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</si>
  <si>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</si>
  <si>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</si>
  <si>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</si>
  <si>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</si>
  <si>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</si>
  <si>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</si>
  <si>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</si>
  <si>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</si>
  <si>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</si>
  <si>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</si>
  <si>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</si>
  <si>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</si>
  <si>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</si>
  <si>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</si>
  <si>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</si>
  <si>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</si>
  <si>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</si>
  <si>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</si>
  <si>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</si>
  <si>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</si>
  <si>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</si>
  <si>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</si>
  <si>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</si>
  <si>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</si>
  <si>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</si>
  <si>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</si>
  <si>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</si>
  <si>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</si>
  <si>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</si>
  <si>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</si>
  <si>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</si>
  <si>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</si>
  <si>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</si>
  <si>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</si>
  <si>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</si>
  <si>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</si>
  <si>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</si>
  <si>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</si>
  <si>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</si>
  <si>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</si>
  <si>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</si>
  <si>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</si>
  <si>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</si>
  <si>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</si>
  <si>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</si>
  <si>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</si>
  <si>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</si>
  <si>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</si>
  <si>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</si>
  <si>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</si>
  <si>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</si>
  <si>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</si>
  <si>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</si>
  <si>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</si>
  <si>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</si>
  <si>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</si>
  <si>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</si>
  <si>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</si>
  <si>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</si>
  <si>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</si>
  <si>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</si>
  <si>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</si>
  <si>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</si>
  <si>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</si>
  <si>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</si>
  <si>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</si>
  <si>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</si>
  <si>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</si>
  <si>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</si>
  <si>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</si>
  <si>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</si>
  <si>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</si>
  <si>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</si>
  <si>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</si>
  <si>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</si>
  <si>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</si>
  <si>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</si>
  <si>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</si>
  <si>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</si>
  <si>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</si>
  <si>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</si>
  <si>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</si>
  <si>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</si>
  <si>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</si>
  <si>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</si>
  <si>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</si>
  <si>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</si>
  <si>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</si>
  <si>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</si>
  <si>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</si>
  <si>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</si>
  <si>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</si>
  <si>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</si>
  <si>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</si>
  <si>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</si>
  <si>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</si>
  <si>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</si>
  <si>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</si>
  <si>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</si>
  <si>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</si>
  <si>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</si>
  <si>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</si>
  <si>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</si>
  <si>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</si>
  <si>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</si>
  <si>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</si>
  <si>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</si>
  <si>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</si>
  <si>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</si>
  <si>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</si>
  <si>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</si>
  <si>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</si>
  <si>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</si>
  <si>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</si>
  <si>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</si>
  <si>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</si>
  <si>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</si>
  <si>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</si>
  <si>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</si>
  <si>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</si>
  <si>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</si>
  <si>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</si>
  <si>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</si>
  <si>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</si>
  <si>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</si>
  <si>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</si>
  <si>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</si>
  <si>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</si>
  <si>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</si>
  <si>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</si>
  <si>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</si>
  <si>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</si>
  <si>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</si>
  <si>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</si>
  <si>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</si>
  <si>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</si>
  <si>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</si>
  <si>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</si>
  <si>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</si>
  <si>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</si>
  <si>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</si>
  <si>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</si>
  <si>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</si>
  <si>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</si>
  <si>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</si>
  <si>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</si>
  <si>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</si>
  <si>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</si>
  <si>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</si>
  <si>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</si>
  <si>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</si>
  <si>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</si>
  <si>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</si>
  <si>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</si>
  <si>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</si>
  <si>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</si>
  <si>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</si>
  <si>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</si>
  <si>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</si>
  <si>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</si>
  <si>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</si>
  <si>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</si>
  <si>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</si>
  <si>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</si>
  <si>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</si>
  <si>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</si>
  <si>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</si>
  <si>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</si>
  <si>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</si>
  <si>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</si>
  <si>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</si>
  <si>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</si>
  <si>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</si>
  <si>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</si>
  <si>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</si>
  <si>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</si>
  <si>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</si>
  <si>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</si>
  <si>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</si>
  <si>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</si>
  <si>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</si>
  <si>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</si>
  <si>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</si>
  <si>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</si>
  <si>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</si>
  <si>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</si>
  <si>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</si>
  <si>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</si>
  <si>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</si>
  <si>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</si>
  <si>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</si>
  <si>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</si>
  <si>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</si>
  <si>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</si>
  <si>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</si>
  <si>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</si>
  <si>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</si>
  <si>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</si>
  <si>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</si>
  <si>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</si>
  <si>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</si>
  <si>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</si>
  <si>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</si>
  <si>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</si>
  <si>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</si>
  <si>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</si>
  <si>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</si>
  <si>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</si>
  <si>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</si>
  <si>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</si>
  <si>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</si>
  <si>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</si>
  <si>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</si>
  <si>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</si>
  <si>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</si>
  <si>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</si>
  <si>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</si>
  <si>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</si>
  <si>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</si>
  <si>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</si>
  <si>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</si>
  <si>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</si>
  <si>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</si>
  <si>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</si>
  <si>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</si>
  <si>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</si>
  <si>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</si>
  <si>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</si>
  <si>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</si>
  <si>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</si>
  <si>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</si>
  <si>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</si>
  <si>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</si>
  <si>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</si>
  <si>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</si>
  <si>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</si>
  <si>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</si>
  <si>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</si>
  <si>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</si>
  <si>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</si>
  <si>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</si>
  <si>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</si>
  <si>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</si>
  <si>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</si>
  <si>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</si>
  <si>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</si>
  <si>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</si>
  <si>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</si>
  <si>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</si>
  <si>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</si>
  <si>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</si>
  <si>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</si>
  <si>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</si>
  <si>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</si>
  <si>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</si>
  <si>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</si>
  <si>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</si>
  <si>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</si>
  <si>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</si>
  <si>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</si>
  <si>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</si>
  <si>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</si>
  <si>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</si>
  <si>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</si>
  <si>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</si>
  <si>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</si>
  <si>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</si>
  <si>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</si>
  <si>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</si>
  <si>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</si>
  <si>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</si>
  <si>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</si>
  <si>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</si>
  <si>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</si>
  <si>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</si>
  <si>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</si>
  <si>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</si>
  <si>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</si>
  <si>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</si>
  <si>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</si>
  <si>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</si>
  <si>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</si>
  <si>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</si>
  <si>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</si>
  <si>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</si>
  <si>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</si>
  <si>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</si>
  <si>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</si>
  <si>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</si>
  <si>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</si>
  <si>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</si>
  <si>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</si>
  <si>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</si>
  <si>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</si>
  <si>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</si>
  <si>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</si>
  <si>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</si>
  <si>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</si>
  <si>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</si>
  <si>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</si>
  <si>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</si>
  <si>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</si>
  <si>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</si>
  <si>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</si>
  <si>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</si>
  <si>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</si>
  <si>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</si>
  <si>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</si>
  <si>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</si>
  <si>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</si>
  <si>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</si>
  <si>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</si>
  <si>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</si>
  <si>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</si>
  <si>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</si>
  <si>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</si>
  <si>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</si>
  <si>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</si>
  <si>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</si>
  <si>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</si>
  <si>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</si>
  <si>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</si>
  <si>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</si>
  <si>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</si>
  <si>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</si>
  <si>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</si>
  <si>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</si>
  <si>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</si>
  <si>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</si>
  <si>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</si>
  <si>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</si>
  <si>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</si>
  <si>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</si>
  <si>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</si>
  <si>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</si>
  <si>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</si>
  <si>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</si>
  <si>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</si>
  <si>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</si>
  <si>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</si>
  <si>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</si>
  <si>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</si>
  <si>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</si>
  <si>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</si>
  <si>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</si>
  <si>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</si>
  <si>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</si>
  <si>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</si>
  <si>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</si>
  <si>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</si>
  <si>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</si>
  <si>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</si>
  <si>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</si>
  <si>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</si>
  <si>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</si>
  <si>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</si>
  <si>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</si>
  <si>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</si>
  <si>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</si>
  <si>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</si>
  <si>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</si>
  <si>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</si>
  <si>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</si>
  <si>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</si>
  <si>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</si>
  <si>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</si>
  <si>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</si>
  <si>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</si>
  <si>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</si>
  <si>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</si>
  <si>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</si>
  <si>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</si>
  <si>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</si>
  <si>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</si>
  <si>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</si>
  <si>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</si>
  <si>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</si>
  <si>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</si>
  <si>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</si>
  <si>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</si>
  <si>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</si>
  <si>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</si>
  <si>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</si>
  <si>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</si>
  <si>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</si>
  <si>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</si>
  <si>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</si>
  <si>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</si>
  <si>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</si>
  <si>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</si>
  <si>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</si>
  <si>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</si>
  <si>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</si>
  <si>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</si>
  <si>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</si>
  <si>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</si>
  <si>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</si>
  <si>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</si>
  <si>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</si>
  <si>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</si>
  <si>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</si>
  <si>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</si>
  <si>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</si>
  <si>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</si>
  <si>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</si>
  <si>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</si>
  <si>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</si>
  <si>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</si>
  <si>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</si>
  <si>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</si>
  <si>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</si>
  <si>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</si>
  <si>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</si>
  <si>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</si>
  <si>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</si>
  <si>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</si>
  <si>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</si>
  <si>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</si>
  <si>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</si>
  <si>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</si>
  <si>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</si>
  <si>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</si>
  <si>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</si>
  <si>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</si>
  <si>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</si>
  <si>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</si>
  <si>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</si>
  <si>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</si>
  <si>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</si>
  <si>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</si>
  <si>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</si>
  <si>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</si>
  <si>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</si>
  <si>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</si>
  <si>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</si>
  <si>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</si>
  <si>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</si>
  <si>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</si>
  <si>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</si>
  <si>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</si>
  <si>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</si>
  <si>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</si>
  <si>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</si>
  <si>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</si>
  <si>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</si>
  <si>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</si>
  <si>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</si>
  <si>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</si>
  <si>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</si>
  <si>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</si>
  <si>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</si>
  <si>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</si>
  <si>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</si>
  <si>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</si>
  <si>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</si>
  <si>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</si>
  <si>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</si>
  <si>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</si>
  <si>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</si>
  <si>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</si>
  <si>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</si>
  <si>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</si>
  <si>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</si>
  <si>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</si>
  <si>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</si>
  <si>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</si>
  <si>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</si>
  <si>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</si>
  <si>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</si>
  <si>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</si>
  <si>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</si>
  <si>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</si>
  <si>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</si>
  <si>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</si>
  <si>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</si>
  <si>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</si>
  <si>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</si>
  <si>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</si>
  <si>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</si>
  <si>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</si>
  <si>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</si>
  <si>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</si>
  <si>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</si>
  <si>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</si>
  <si>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</si>
  <si>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</si>
  <si>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</si>
  <si>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</si>
  <si>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</si>
  <si>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</si>
  <si>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</si>
  <si>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</si>
  <si>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</si>
  <si>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</si>
  <si>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</si>
  <si>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</si>
  <si>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</si>
  <si>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</si>
  <si>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</si>
  <si>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</si>
  <si>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</si>
  <si>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</si>
  <si>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</si>
  <si>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</si>
  <si>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</si>
  <si>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</si>
  <si>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</si>
  <si>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</si>
  <si>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</si>
  <si>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</si>
  <si>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</si>
  <si>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</si>
  <si>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</si>
  <si>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</si>
  <si>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</si>
  <si>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</si>
  <si>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</si>
  <si>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</si>
  <si>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</si>
  <si>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</si>
  <si>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</si>
  <si>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</si>
  <si>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</si>
  <si>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</si>
  <si>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</si>
  <si>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</si>
  <si>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</si>
  <si>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</si>
  <si>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</si>
  <si>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</si>
  <si>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</si>
  <si>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</si>
  <si>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</si>
  <si>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</si>
  <si>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</si>
  <si>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</si>
  <si>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</si>
  <si>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</si>
  <si>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</si>
  <si>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</si>
  <si>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</si>
  <si>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</si>
  <si>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</si>
  <si>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</si>
  <si>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</si>
  <si>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</si>
  <si>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</si>
  <si>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</si>
  <si>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</si>
  <si>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</si>
  <si>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</si>
  <si>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</si>
  <si>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</si>
  <si>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</si>
  <si>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</si>
  <si>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</si>
  <si>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</si>
  <si>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</si>
  <si>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</si>
  <si>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</si>
  <si>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</si>
  <si>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</si>
  <si>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</si>
  <si>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</si>
  <si>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</si>
  <si>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</si>
  <si>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</si>
  <si>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</si>
  <si>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</si>
  <si>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</si>
  <si>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</si>
  <si>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</si>
  <si>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</si>
  <si>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</si>
  <si>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</si>
  <si>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</si>
  <si>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</si>
  <si>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</si>
  <si>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</si>
  <si>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</si>
  <si>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</si>
  <si>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</si>
  <si>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</si>
  <si>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</si>
  <si>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</si>
  <si>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</si>
  <si>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</si>
  <si>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</si>
  <si>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</si>
  <si>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</si>
  <si>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</si>
  <si>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</si>
  <si>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</si>
  <si>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</si>
  <si>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</si>
  <si>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</si>
  <si>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</si>
  <si>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</si>
  <si>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</si>
  <si>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</si>
  <si>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</si>
  <si>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</si>
  <si>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</si>
  <si>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</si>
  <si>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</si>
  <si>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</si>
  <si>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</si>
  <si>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</si>
  <si>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</si>
  <si>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</si>
  <si>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</si>
  <si>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</si>
  <si>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</si>
  <si>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</si>
  <si>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</si>
  <si>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</si>
  <si>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</si>
  <si>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</si>
  <si>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</si>
  <si>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</si>
  <si>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</si>
  <si>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</si>
  <si>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</si>
  <si>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</si>
  <si>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</si>
  <si>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</si>
  <si>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</si>
  <si>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</si>
  <si>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</si>
  <si>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</si>
  <si>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</si>
  <si>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</si>
  <si>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</si>
  <si>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</si>
  <si>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</si>
  <si>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</si>
  <si>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</si>
  <si>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</si>
  <si>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</si>
  <si>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</si>
  <si>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</si>
  <si>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</si>
  <si>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</si>
  <si>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</si>
  <si>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</si>
  <si>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</si>
  <si>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</si>
  <si>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</si>
  <si>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</si>
  <si>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</si>
  <si>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</si>
  <si>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</si>
  <si>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</si>
  <si>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</si>
  <si>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</si>
  <si>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</si>
  <si>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</si>
  <si>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</si>
  <si>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</si>
  <si>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</si>
  <si>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</si>
  <si>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</si>
  <si>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</si>
  <si>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</si>
  <si>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</si>
  <si>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</si>
  <si>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</si>
  <si>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</si>
  <si>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</si>
  <si>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</si>
  <si>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</si>
  <si>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</si>
  <si>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</si>
  <si>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</si>
  <si>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</si>
  <si>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</si>
  <si>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</si>
  <si>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</si>
  <si>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</si>
  <si>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</si>
  <si>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</si>
  <si>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</si>
  <si>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</si>
  <si>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</si>
  <si>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</si>
  <si>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</si>
  <si>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</si>
  <si>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</si>
  <si>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</si>
  <si>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</si>
  <si>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</si>
  <si>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</si>
  <si>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</si>
  <si>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</si>
  <si>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</si>
  <si>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</si>
  <si>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</si>
  <si>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</si>
  <si>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</si>
  <si>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</si>
  <si>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</si>
  <si>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</si>
  <si>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</si>
  <si>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</si>
  <si>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</si>
  <si>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</si>
  <si>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</si>
  <si>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</si>
  <si>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</si>
  <si>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</si>
  <si>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</si>
  <si>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</si>
  <si>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</si>
  <si>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</si>
  <si>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</si>
  <si>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</si>
  <si>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</si>
  <si>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</si>
  <si>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</si>
  <si>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</si>
  <si>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</si>
  <si>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</si>
  <si>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</si>
  <si>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</si>
  <si>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</si>
  <si>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</si>
  <si>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</si>
  <si>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</si>
  <si>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</si>
  <si>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</si>
  <si>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</si>
  <si>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</si>
  <si>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</si>
  <si>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</si>
  <si>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</si>
  <si>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</si>
  <si>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</si>
  <si>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</si>
  <si>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</si>
  <si>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</si>
  <si>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</si>
  <si>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</si>
  <si>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</si>
  <si>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</si>
  <si>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</si>
  <si>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</si>
  <si>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</si>
  <si>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</si>
  <si>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</si>
  <si>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</si>
  <si>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</si>
  <si>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</si>
  <si>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</si>
  <si>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</si>
  <si>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</si>
  <si>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</si>
  <si>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</si>
  <si>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</si>
  <si>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</si>
  <si>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</si>
  <si>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</si>
  <si>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</si>
  <si>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</si>
  <si>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</si>
  <si>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</si>
  <si>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</si>
  <si>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</si>
  <si>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</si>
  <si>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</si>
  <si>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</si>
  <si>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</si>
  <si>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</si>
  <si>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</si>
  <si>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</si>
  <si>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</si>
  <si>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</si>
  <si>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</si>
  <si>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</si>
  <si>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</si>
  <si>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</si>
  <si>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</si>
  <si>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</si>
  <si>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</si>
  <si>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</si>
  <si>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</si>
  <si>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</si>
  <si>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</si>
  <si>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</si>
  <si>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</si>
  <si>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</si>
  <si>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</si>
  <si>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</si>
  <si>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</si>
  <si>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</si>
  <si>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</si>
  <si>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</si>
  <si>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</si>
  <si>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</si>
  <si>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</si>
  <si>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</si>
  <si>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</si>
  <si>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</si>
  <si>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</si>
  <si>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</si>
  <si>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</si>
  <si>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</si>
  <si>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</si>
  <si>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</si>
  <si>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</si>
  <si>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</si>
  <si>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</si>
  <si>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</si>
  <si>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</si>
  <si>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</si>
  <si>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</si>
  <si>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</si>
  <si>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</si>
  <si>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</si>
  <si>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</si>
  <si>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</si>
  <si>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</si>
  <si>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</si>
  <si>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</si>
  <si>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</si>
  <si>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</si>
  <si>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</si>
  <si>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</si>
  <si>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</si>
  <si>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</si>
  <si>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</si>
  <si>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</si>
  <si>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</si>
  <si>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</si>
  <si>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</si>
  <si>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</si>
  <si>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</si>
  <si>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</si>
  <si>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</si>
  <si>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</si>
  <si>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</si>
  <si>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</si>
  <si>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</si>
  <si>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</si>
  <si>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</si>
  <si>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</si>
  <si>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</si>
  <si>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</si>
  <si>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</si>
  <si>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</si>
  <si>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</si>
  <si>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</si>
  <si>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</si>
  <si>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</si>
  <si>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</si>
  <si>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</si>
  <si>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</si>
  <si>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</si>
  <si>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</si>
  <si>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</si>
  <si>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</si>
  <si>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</si>
  <si>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</si>
  <si>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</si>
  <si>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</si>
  <si>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</si>
  <si>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</si>
  <si>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</si>
  <si>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</si>
  <si>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</si>
  <si>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</si>
  <si>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</si>
  <si>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</si>
  <si>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</si>
  <si>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</si>
  <si>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</si>
  <si>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</si>
  <si>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</si>
  <si>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</si>
  <si>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</si>
  <si>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</si>
  <si>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</si>
  <si>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</si>
  <si>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</si>
  <si>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</si>
  <si>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</si>
  <si>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</si>
  <si>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</si>
  <si>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</si>
  <si>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</si>
  <si>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</si>
  <si>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</si>
  <si>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</si>
  <si>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</si>
  <si>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</si>
  <si>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</si>
  <si>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</si>
  <si>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</si>
  <si>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</si>
  <si>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</si>
  <si>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</si>
  <si>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</si>
  <si>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</si>
  <si>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</si>
  <si>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</si>
  <si>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</si>
  <si>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</si>
  <si>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</si>
  <si>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</si>
  <si>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</si>
  <si>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</si>
  <si>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</si>
  <si>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</si>
  <si>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</si>
  <si>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</si>
  <si>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</si>
  <si>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</si>
  <si>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</si>
  <si>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</si>
  <si>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</si>
  <si>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</si>
  <si>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</si>
  <si>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</si>
  <si>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</si>
  <si>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</si>
  <si>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</si>
  <si>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</si>
  <si>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</si>
  <si>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</si>
  <si>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</si>
  <si>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</si>
  <si>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</si>
  <si>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</si>
  <si>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</si>
  <si>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</si>
  <si>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</si>
  <si>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</si>
  <si>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</si>
  <si>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</si>
  <si>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</si>
  <si>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</si>
  <si>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</si>
  <si>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</si>
  <si>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</si>
  <si>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</si>
  <si>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</si>
  <si>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</si>
  <si>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</si>
  <si>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</si>
  <si>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</si>
  <si>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</si>
  <si>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</si>
  <si>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</si>
  <si>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</si>
  <si>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</si>
  <si>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</si>
  <si>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</si>
  <si>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</si>
  <si>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</si>
  <si>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</si>
  <si>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</si>
  <si>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</si>
  <si>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</si>
  <si>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</si>
  <si>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</si>
  <si>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</si>
  <si>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</si>
  <si>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</si>
  <si>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</si>
  <si>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</si>
  <si>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</si>
  <si>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</si>
  <si>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</si>
  <si>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</si>
  <si>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</si>
  <si>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</si>
  <si>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</si>
  <si>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</si>
  <si>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</si>
  <si>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</si>
  <si>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</si>
  <si>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</si>
  <si>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</si>
  <si>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</si>
  <si>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</si>
  <si>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</si>
  <si>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</si>
  <si>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</si>
  <si>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</si>
  <si>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</si>
  <si>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</si>
  <si>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</si>
  <si>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</si>
  <si>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</si>
  <si>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</si>
  <si>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</si>
  <si>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</si>
  <si>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</si>
  <si>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</si>
  <si>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</si>
  <si>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</si>
  <si>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</si>
  <si>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</si>
  <si>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</si>
  <si>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</si>
  <si>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</si>
  <si>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</si>
  <si>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</si>
  <si>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</si>
  <si>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</si>
  <si>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</si>
  <si>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</si>
  <si>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</si>
  <si>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</si>
  <si>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</si>
  <si>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</si>
  <si>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</si>
  <si>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</si>
  <si>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</si>
  <si>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</si>
  <si>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</si>
  <si>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</si>
  <si>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</si>
  <si>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</si>
  <si>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</si>
  <si>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</si>
  <si>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</si>
  <si>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</si>
  <si>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</si>
  <si>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</si>
  <si>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</si>
  <si>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</si>
  <si>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</si>
  <si>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</si>
  <si>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</si>
  <si>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</si>
  <si>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</si>
  <si>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</si>
  <si>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</si>
  <si>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</si>
  <si>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</si>
  <si>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</si>
  <si>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</si>
  <si>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</si>
  <si>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</si>
  <si>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</si>
  <si>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</si>
  <si>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</si>
  <si>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</si>
  <si>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</si>
  <si>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</si>
  <si>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</si>
  <si>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</si>
  <si>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</si>
  <si>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</si>
  <si>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</si>
  <si>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</si>
  <si>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</si>
  <si>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</si>
  <si>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</si>
  <si>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</si>
  <si>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</si>
  <si>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</si>
  <si>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</si>
  <si>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</si>
  <si>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</si>
  <si>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</si>
  <si>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</si>
  <si>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</si>
  <si>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</si>
  <si>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</si>
  <si>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</si>
  <si>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</si>
  <si>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</si>
  <si>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</si>
  <si>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</si>
  <si>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</si>
  <si>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</si>
  <si>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</si>
  <si>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</si>
  <si>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</si>
  <si>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</si>
  <si>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</si>
  <si>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</si>
  <si>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</si>
  <si>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</si>
  <si>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</si>
  <si>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</si>
  <si>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</si>
  <si>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</si>
  <si>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</si>
  <si>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</si>
  <si>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</si>
  <si>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</si>
  <si>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</si>
  <si>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</si>
  <si>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</si>
  <si>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</si>
  <si>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</si>
  <si>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</si>
  <si>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</si>
  <si>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</si>
  <si>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</si>
  <si>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</si>
  <si>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</si>
  <si>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</si>
  <si>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</si>
  <si>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</si>
  <si>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</si>
  <si>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</si>
  <si>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</si>
  <si>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</si>
  <si>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</si>
  <si>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</si>
  <si>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</si>
  <si>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</si>
  <si>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</si>
  <si>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</si>
  <si>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</si>
  <si>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</si>
  <si>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</si>
  <si>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</si>
  <si>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</si>
  <si>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</si>
  <si>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</si>
  <si>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</si>
  <si>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</si>
  <si>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</si>
  <si>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</si>
  <si>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</si>
  <si>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</si>
  <si>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</si>
  <si>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</si>
  <si>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</si>
  <si>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</si>
  <si>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</si>
  <si>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</si>
  <si>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</si>
  <si>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</si>
  <si>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</si>
  <si>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</si>
  <si>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</si>
  <si>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</si>
  <si>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</si>
  <si>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</si>
  <si>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</si>
  <si>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</si>
  <si>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</si>
  <si>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</si>
  <si>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</si>
  <si>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</si>
  <si>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</si>
  <si>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</si>
  <si>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</si>
  <si>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</si>
  <si>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</si>
  <si>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</si>
  <si>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</si>
  <si>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</si>
  <si>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</si>
  <si>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</si>
  <si>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</si>
  <si>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</si>
  <si>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</si>
  <si>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</si>
  <si>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</si>
  <si>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</si>
  <si>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</si>
  <si>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</si>
  <si>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</si>
  <si>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</si>
  <si>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</si>
  <si>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</si>
  <si>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</si>
  <si>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</si>
  <si>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</si>
  <si>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</si>
  <si>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</si>
  <si>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</si>
  <si>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</si>
  <si>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</si>
  <si>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</si>
  <si>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</si>
  <si>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</si>
  <si>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</si>
  <si>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</si>
  <si>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</si>
  <si>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</si>
  <si>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</si>
  <si>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</si>
  <si>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</si>
  <si>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</si>
  <si>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</si>
  <si>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</si>
  <si>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</si>
  <si>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</si>
  <si>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</si>
  <si>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</si>
  <si>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</si>
  <si>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</si>
  <si>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</si>
  <si>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</si>
  <si>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</si>
  <si>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</si>
  <si>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</si>
  <si>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</si>
  <si>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</si>
  <si>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</si>
  <si>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</si>
  <si>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</si>
  <si>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</si>
  <si>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</si>
  <si>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</si>
  <si>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</si>
  <si>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</si>
  <si>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</si>
  <si>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</si>
  <si>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</si>
  <si>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</si>
  <si>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</si>
  <si>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</si>
  <si>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</si>
  <si>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</si>
  <si>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</si>
  <si>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</si>
  <si>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</si>
  <si>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</si>
  <si>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</si>
  <si>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</si>
  <si>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</si>
  <si>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</si>
  <si>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</si>
  <si>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</si>
  <si>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</si>
  <si>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</si>
  <si>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</si>
  <si>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</si>
  <si>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</si>
  <si>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</si>
  <si>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</si>
  <si>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</si>
  <si>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</si>
  <si>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</si>
  <si>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</si>
  <si>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</si>
  <si>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</si>
  <si>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</si>
  <si>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</si>
  <si>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</si>
  <si>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</si>
  <si>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</si>
  <si>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</si>
  <si>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</si>
  <si>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</si>
  <si>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</si>
  <si>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</si>
  <si>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</si>
  <si>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</si>
  <si>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</si>
  <si>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</si>
  <si>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</si>
  <si>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</si>
  <si>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</si>
  <si>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</si>
  <si>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</si>
  <si>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</si>
  <si>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</si>
  <si>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</si>
  <si>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</si>
  <si>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</si>
  <si>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</si>
  <si>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</si>
  <si>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</si>
  <si>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</si>
  <si>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</si>
  <si>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</si>
  <si>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</si>
  <si>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</si>
  <si>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</si>
  <si>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</si>
  <si>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</si>
  <si>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</si>
  <si>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</si>
  <si>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</si>
  <si>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</si>
  <si>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</si>
  <si>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</si>
  <si>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</si>
  <si>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</si>
  <si>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</si>
  <si>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</si>
  <si>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</si>
  <si>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</si>
  <si>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</si>
  <si>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</si>
  <si>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</si>
  <si>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</si>
  <si>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</si>
  <si>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</si>
  <si>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</si>
  <si>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</si>
  <si>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</si>
  <si>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</si>
  <si>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</si>
  <si>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</si>
  <si>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</si>
  <si>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</si>
  <si>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</si>
  <si>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</si>
  <si>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</si>
  <si>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</si>
  <si>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</si>
  <si>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</si>
  <si>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</si>
  <si>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</si>
  <si>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</si>
  <si>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</si>
  <si>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</si>
  <si>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</si>
  <si>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</si>
  <si>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</si>
  <si>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</si>
  <si>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</si>
  <si>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</si>
  <si>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</si>
  <si>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</si>
  <si>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</si>
  <si>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</si>
  <si>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</si>
  <si>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</si>
  <si>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</si>
  <si>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</si>
  <si>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</si>
  <si>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</si>
  <si>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</si>
  <si>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</si>
  <si>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</si>
  <si>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</si>
  <si>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</si>
  <si>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</si>
  <si>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</si>
  <si>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</si>
  <si>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</si>
  <si>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</si>
  <si>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</si>
  <si>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</si>
  <si>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</si>
  <si>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</si>
  <si>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</si>
  <si>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</si>
  <si>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</si>
  <si>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</si>
  <si>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</si>
  <si>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</si>
  <si>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</si>
  <si>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</si>
  <si>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</si>
  <si>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</si>
  <si>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</si>
  <si>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</si>
  <si>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</si>
  <si>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</si>
  <si>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</si>
  <si>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</si>
  <si>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</si>
  <si>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</si>
  <si>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</si>
  <si>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</si>
  <si>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</si>
  <si>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</si>
  <si>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</si>
  <si>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</si>
  <si>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</si>
  <si>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</si>
  <si>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</si>
  <si>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</si>
  <si>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</si>
  <si>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</si>
  <si>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</si>
  <si>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</si>
  <si>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</si>
  <si>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</si>
  <si>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</si>
  <si>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</si>
  <si>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</si>
  <si>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</si>
  <si>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</si>
  <si>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</si>
  <si>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</si>
  <si>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</si>
  <si>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</si>
  <si>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</si>
  <si>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</si>
  <si>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</si>
  <si>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</si>
  <si>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</si>
  <si>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</si>
  <si>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</si>
  <si>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</si>
  <si>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</si>
  <si>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</si>
  <si>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</si>
  <si>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</si>
  <si>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</si>
  <si>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</si>
  <si>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</si>
  <si>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</si>
  <si>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</si>
  <si>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</si>
  <si>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</si>
  <si>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</si>
  <si>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</si>
  <si>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</si>
  <si>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</si>
  <si>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</si>
  <si>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</si>
  <si>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</si>
  <si>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</si>
  <si>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</si>
  <si>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</si>
  <si>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</si>
  <si>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</si>
  <si>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</si>
  <si>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</si>
  <si>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</si>
  <si>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</si>
  <si>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</si>
  <si>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</si>
  <si>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</si>
  <si>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</si>
  <si>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</si>
  <si>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</si>
  <si>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</si>
  <si>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</si>
  <si>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</si>
  <si>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</si>
  <si>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</si>
  <si>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</si>
  <si>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</si>
  <si>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</si>
  <si>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</si>
  <si>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</si>
  <si>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</si>
  <si>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</si>
  <si>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</si>
  <si>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</si>
  <si>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</si>
  <si>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</si>
  <si>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</si>
  <si>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</si>
  <si>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</si>
  <si>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</si>
  <si>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</si>
  <si>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</si>
  <si>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</si>
  <si>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</si>
  <si>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</si>
  <si>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</si>
  <si>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</si>
  <si>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</si>
  <si>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</si>
  <si>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</si>
  <si>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</si>
  <si>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</si>
  <si>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</si>
  <si>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</si>
  <si>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</si>
  <si>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</si>
  <si>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</si>
  <si>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</si>
  <si>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</si>
  <si>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</si>
  <si>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</si>
  <si>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</si>
  <si>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</si>
  <si>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</si>
  <si>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</si>
  <si>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</si>
  <si>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</si>
  <si>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</si>
  <si>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</si>
  <si>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</si>
  <si>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</si>
  <si>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</si>
  <si>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</si>
  <si>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</si>
  <si>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</si>
  <si>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</si>
  <si>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</si>
  <si>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</si>
  <si>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</si>
  <si>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</si>
  <si>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</si>
  <si>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</si>
  <si>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</si>
  <si>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</si>
  <si>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</si>
  <si>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</si>
  <si>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</si>
  <si>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</si>
  <si>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</si>
  <si>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</si>
  <si>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</si>
  <si>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</si>
  <si>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</si>
  <si>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</si>
  <si>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</si>
  <si>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</si>
  <si>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</si>
  <si>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</si>
  <si>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</si>
  <si>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</si>
  <si>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</si>
  <si>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</si>
  <si>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</si>
  <si>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</si>
  <si>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</si>
  <si>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</si>
  <si>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</si>
  <si>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</si>
  <si>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</si>
  <si>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</si>
  <si>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</si>
  <si>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</si>
  <si>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</si>
  <si>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</si>
  <si>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</si>
  <si>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</si>
  <si>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</si>
  <si>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</si>
  <si>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</si>
  <si>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</si>
  <si>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</si>
  <si>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</si>
  <si>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</si>
  <si>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</si>
  <si>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</si>
  <si>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</si>
  <si>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</si>
  <si>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</si>
  <si>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</si>
  <si>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</si>
  <si>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</si>
  <si>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</si>
  <si>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</si>
  <si>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</si>
  <si>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</si>
  <si>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</si>
  <si>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</si>
  <si>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</si>
  <si>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</si>
  <si>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</si>
  <si>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</si>
  <si>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</si>
  <si>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</si>
  <si>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</si>
  <si>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</si>
  <si>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</si>
  <si>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</si>
  <si>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</si>
  <si>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</si>
  <si>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</si>
  <si>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</si>
  <si>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</si>
  <si>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</si>
  <si>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</si>
  <si>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</si>
  <si>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</si>
  <si>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</si>
  <si>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</si>
  <si>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</si>
  <si>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</si>
  <si>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</si>
  <si>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</si>
  <si>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</si>
  <si>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</si>
  <si>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</si>
  <si>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</si>
  <si>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</si>
  <si>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</si>
  <si>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</si>
  <si>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</si>
  <si>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</si>
  <si>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</si>
  <si>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</si>
  <si>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</si>
  <si>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</si>
  <si>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</si>
  <si>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</si>
  <si>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</si>
  <si>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</si>
  <si>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</si>
  <si>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</si>
  <si>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</si>
  <si>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</si>
  <si>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</si>
  <si>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</si>
  <si>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</si>
  <si>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</si>
  <si>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</si>
  <si>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</si>
  <si>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</si>
  <si>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</si>
  <si>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</si>
  <si>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</si>
  <si>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</si>
  <si>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</si>
  <si>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</si>
  <si>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</si>
  <si>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</si>
  <si>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</si>
  <si>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</si>
  <si>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</si>
  <si>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</si>
  <si>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</si>
  <si>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</si>
  <si>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</si>
  <si>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</si>
  <si>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</si>
  <si>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</si>
  <si>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</si>
  <si>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</si>
  <si>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</si>
  <si>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</si>
  <si>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</si>
  <si>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</si>
  <si>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</si>
  <si>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</si>
  <si>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</si>
  <si>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</si>
  <si>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</si>
  <si>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</si>
  <si>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</si>
  <si>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</si>
  <si>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</si>
  <si>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</si>
  <si>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</si>
  <si>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</si>
  <si>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</si>
  <si>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</si>
  <si>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</si>
  <si>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</si>
  <si>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</si>
  <si>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</si>
  <si>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</si>
  <si>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</si>
  <si>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</si>
  <si>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</si>
  <si>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</si>
  <si>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</si>
  <si>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</si>
  <si>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</si>
  <si>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</si>
  <si>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</si>
  <si>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</si>
  <si>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</si>
  <si>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</si>
  <si>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</si>
  <si>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</si>
  <si>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</si>
  <si>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</si>
  <si>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</si>
  <si>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</si>
  <si>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</si>
  <si>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</si>
  <si>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</si>
  <si>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</si>
  <si>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</si>
  <si>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</si>
  <si>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</si>
  <si>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</si>
  <si>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</si>
  <si>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</si>
  <si>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</si>
  <si>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</si>
  <si>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</si>
  <si>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</si>
  <si>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</si>
  <si>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</si>
  <si>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</si>
  <si>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</si>
  <si>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</si>
  <si>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</si>
  <si>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</si>
  <si>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</si>
  <si>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</si>
  <si>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</si>
  <si>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</si>
  <si>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</si>
  <si>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</si>
  <si>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</si>
  <si>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</si>
  <si>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</si>
  <si>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</si>
  <si>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</si>
  <si>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</si>
  <si>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</si>
  <si>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</si>
  <si>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</si>
  <si>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</si>
  <si>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</si>
  <si>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</si>
  <si>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</si>
  <si>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</si>
  <si>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</si>
  <si>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</si>
  <si>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</si>
  <si>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</si>
  <si>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</si>
  <si>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</si>
  <si>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</si>
  <si>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</si>
  <si>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</si>
  <si>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</si>
  <si>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</si>
  <si>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</si>
  <si>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</si>
  <si>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</si>
  <si>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</si>
  <si>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</si>
  <si>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</si>
  <si>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</si>
  <si>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</si>
  <si>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</si>
  <si>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</si>
  <si>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</si>
  <si>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</si>
  <si>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</si>
  <si>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</si>
  <si>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</si>
  <si>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</si>
  <si>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</si>
  <si>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</si>
  <si>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</si>
  <si>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</si>
  <si>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</si>
  <si>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</si>
  <si>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</si>
  <si>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</si>
  <si>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</si>
  <si>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</si>
  <si>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</si>
  <si>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</si>
  <si>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</si>
  <si>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</si>
  <si>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</si>
  <si>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</si>
  <si>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</si>
  <si>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</si>
  <si>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</si>
  <si>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</si>
  <si>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</si>
  <si>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</si>
  <si>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</si>
  <si>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</si>
  <si>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</si>
  <si>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</si>
  <si>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</si>
  <si>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</si>
  <si>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</si>
  <si>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</si>
  <si>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</si>
  <si>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</si>
  <si>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</si>
  <si>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</si>
  <si>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</si>
  <si>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</si>
  <si>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</si>
  <si>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</si>
  <si>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</si>
  <si>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</si>
  <si>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</si>
  <si>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</si>
  <si>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</si>
  <si>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</si>
  <si>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</si>
  <si>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</si>
  <si>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</si>
  <si>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</si>
  <si>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</si>
  <si>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</si>
  <si>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</si>
  <si>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</si>
  <si>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</si>
  <si>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</si>
  <si>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</si>
  <si>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</si>
  <si>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</si>
  <si>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</si>
  <si>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</si>
  <si>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</si>
  <si>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</si>
  <si>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</si>
  <si>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</si>
  <si>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</si>
  <si>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</si>
  <si>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</si>
  <si>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</si>
  <si>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</si>
  <si>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</si>
  <si>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</si>
  <si>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</si>
  <si>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</si>
  <si>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</si>
  <si>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</si>
  <si>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</si>
  <si>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</si>
  <si>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</si>
  <si>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</si>
  <si>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</si>
  <si>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</si>
  <si>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</si>
  <si>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</si>
  <si>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</si>
  <si>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</si>
  <si>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</si>
  <si>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</si>
  <si>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</si>
  <si>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</si>
  <si>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</si>
  <si>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</si>
  <si>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</si>
  <si>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</si>
  <si>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</si>
  <si>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</si>
  <si>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</si>
  <si>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</si>
  <si>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</si>
  <si>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</si>
  <si>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</si>
  <si>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</si>
  <si>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</si>
  <si>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</si>
  <si>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</si>
  <si>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</si>
  <si>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</si>
  <si>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</si>
  <si>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</si>
  <si>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</si>
  <si>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</si>
  <si>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</si>
  <si>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</si>
  <si>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</si>
  <si>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</si>
  <si>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</si>
  <si>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</si>
  <si>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</si>
  <si>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</si>
  <si>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</si>
  <si>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</si>
  <si>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</si>
  <si>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</si>
  <si>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</si>
  <si>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</si>
  <si>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</si>
  <si>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</si>
  <si>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</si>
  <si>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</si>
  <si>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</si>
  <si>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</si>
  <si>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</si>
  <si>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</si>
  <si>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</si>
  <si>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</si>
  <si>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</si>
  <si>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</si>
  <si>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</si>
  <si>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</si>
  <si>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</si>
  <si>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</si>
  <si>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</si>
  <si>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</si>
  <si>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</si>
  <si>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</si>
  <si>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</si>
  <si>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</si>
  <si>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</si>
  <si>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</si>
  <si>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</si>
  <si>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</si>
  <si>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</si>
  <si>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</si>
  <si>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</si>
  <si>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</si>
  <si>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</si>
  <si>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</si>
  <si>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</si>
  <si>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</si>
  <si>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</si>
  <si>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</si>
  <si>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</si>
  <si>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</si>
  <si>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</si>
  <si>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</si>
  <si>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</si>
  <si>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</si>
  <si>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</si>
  <si>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</si>
  <si>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</si>
  <si>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</si>
  <si>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</si>
  <si>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</si>
  <si>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</si>
  <si>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</si>
  <si>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</si>
  <si>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</si>
  <si>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</si>
  <si>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</si>
  <si>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</si>
  <si>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</si>
  <si>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</si>
  <si>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</si>
  <si>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</si>
  <si>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</si>
  <si>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</si>
  <si>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</si>
  <si>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</si>
  <si>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</si>
  <si>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</si>
  <si>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</si>
  <si>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</si>
  <si>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</si>
  <si>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</si>
  <si>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</si>
  <si>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</si>
  <si>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</si>
  <si>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</si>
  <si>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</si>
  <si>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</si>
  <si>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</si>
  <si>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</si>
  <si>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</si>
  <si>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</si>
  <si>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</si>
  <si>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</si>
  <si>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</si>
  <si>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</si>
  <si>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</si>
  <si>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</si>
  <si>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</si>
  <si>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</si>
  <si>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</si>
  <si>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</si>
  <si>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</si>
  <si>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</si>
  <si>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</si>
  <si>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</si>
  <si>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</si>
  <si>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</si>
  <si>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</si>
  <si>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</si>
  <si>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</si>
  <si>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</si>
  <si>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</si>
  <si>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</si>
  <si>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</si>
  <si>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</si>
  <si>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</si>
  <si>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</si>
  <si>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</si>
  <si>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</si>
  <si>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</si>
  <si>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</si>
  <si>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</si>
  <si>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</si>
  <si>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</si>
  <si>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</si>
  <si>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</si>
  <si>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</si>
  <si>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</si>
  <si>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</si>
  <si>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</si>
  <si>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</si>
  <si>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</si>
  <si>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</si>
  <si>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</si>
  <si>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</si>
  <si>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</si>
  <si>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</si>
  <si>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</si>
  <si>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</si>
  <si>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</si>
  <si>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</si>
  <si>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</si>
  <si>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</si>
  <si>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</si>
  <si>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</si>
  <si>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</si>
  <si>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</si>
  <si>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</si>
  <si>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</si>
  <si>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</si>
  <si>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</si>
  <si>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</si>
  <si>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</si>
  <si>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</si>
  <si>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</si>
  <si>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</si>
  <si>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</si>
  <si>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</si>
  <si>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</si>
  <si>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</si>
  <si>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</si>
  <si>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</si>
  <si>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</si>
  <si>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</si>
  <si>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</si>
  <si>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</si>
  <si>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</si>
  <si>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</si>
  <si>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</si>
  <si>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</si>
  <si>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</si>
  <si>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</si>
  <si>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</si>
  <si>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</si>
  <si>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</si>
  <si>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</si>
  <si>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</si>
  <si>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</si>
  <si>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</si>
  <si>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</si>
  <si>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</si>
  <si>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</si>
  <si>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</si>
  <si>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</si>
  <si>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</si>
  <si>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</si>
  <si>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</si>
  <si>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</si>
  <si>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</si>
  <si>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</si>
  <si>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</si>
  <si>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</si>
  <si>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</si>
  <si>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</si>
  <si>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</si>
  <si>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</si>
  <si>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</si>
  <si>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</si>
  <si>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</si>
  <si>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</si>
  <si>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</si>
  <si>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</si>
  <si>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</si>
  <si>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</si>
  <si>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</si>
  <si>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</si>
  <si>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</si>
  <si>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</si>
  <si>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</si>
  <si>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</si>
  <si>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</si>
  <si>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</si>
  <si>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</si>
  <si>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</si>
  <si>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</si>
  <si>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</si>
  <si>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</si>
  <si>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</si>
  <si>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</si>
  <si>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</si>
  <si>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</si>
  <si>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</si>
  <si>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</si>
  <si>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</si>
  <si>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</si>
  <si>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</si>
  <si>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</si>
  <si>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</si>
  <si>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</si>
  <si>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</si>
  <si>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</si>
  <si>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</si>
  <si>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</si>
  <si>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</si>
  <si>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</si>
  <si>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</si>
  <si>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</si>
  <si>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</si>
  <si>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</si>
  <si>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</si>
  <si>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</si>
  <si>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</si>
  <si>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</si>
  <si>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</si>
  <si>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</si>
  <si>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</si>
  <si>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</si>
  <si>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</si>
  <si>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</si>
  <si>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</si>
  <si>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</si>
  <si>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</si>
  <si>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</si>
  <si>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</si>
  <si>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</si>
  <si>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</si>
  <si>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</si>
  <si>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</si>
  <si>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</si>
  <si>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</si>
  <si>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</si>
  <si>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</si>
  <si>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</si>
  <si>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</si>
  <si>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</si>
  <si>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</si>
  <si>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</si>
  <si>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</si>
  <si>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</si>
  <si>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</si>
  <si>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</si>
  <si>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</si>
  <si>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</si>
  <si>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</si>
  <si>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</si>
  <si>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</si>
  <si>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</si>
  <si>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</si>
  <si>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</si>
  <si>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</si>
  <si>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</si>
  <si>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</si>
  <si>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</si>
  <si>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</si>
  <si>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</si>
  <si>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</si>
  <si>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</si>
  <si>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</si>
  <si>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</si>
  <si>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</si>
  <si>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</si>
  <si>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</si>
  <si>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</si>
  <si>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</si>
  <si>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</si>
  <si>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</si>
  <si>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</si>
  <si>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</si>
  <si>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</si>
  <si>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</si>
  <si>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</si>
  <si>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</si>
  <si>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</si>
  <si>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</si>
  <si>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</si>
  <si>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</si>
  <si>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</si>
  <si>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</si>
  <si>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</si>
  <si>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</si>
  <si>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</si>
  <si>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</si>
  <si>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</si>
  <si>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</si>
  <si>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</si>
  <si>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</si>
  <si>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</si>
  <si>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</si>
  <si>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</si>
  <si>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</si>
  <si>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</si>
  <si>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</si>
  <si>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</si>
  <si>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</si>
  <si>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</si>
  <si>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</si>
  <si>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</si>
  <si>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</si>
  <si>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</si>
  <si>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</si>
  <si>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</si>
  <si>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</si>
  <si>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</si>
  <si>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</si>
  <si>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</si>
  <si>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</si>
  <si>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</si>
  <si>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</si>
  <si>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</si>
  <si>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</si>
  <si>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</si>
  <si>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</si>
  <si>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</si>
  <si>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</si>
  <si>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</si>
  <si>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</si>
  <si>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</si>
  <si>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</si>
  <si>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</si>
  <si>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</si>
  <si>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</si>
  <si>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</si>
  <si>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</si>
  <si>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</si>
  <si>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</si>
  <si>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</si>
  <si>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</si>
  <si>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</si>
  <si>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</si>
  <si>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</si>
  <si>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</si>
  <si>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</si>
  <si>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</si>
  <si>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</si>
  <si>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</si>
  <si>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</si>
  <si>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</si>
  <si>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</si>
  <si>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</si>
  <si>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</si>
  <si>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</si>
  <si>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</si>
  <si>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</si>
  <si>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</si>
  <si>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</si>
  <si>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</si>
  <si>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</si>
  <si>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</si>
  <si>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</si>
  <si>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</si>
  <si>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</si>
  <si>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</si>
  <si>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</si>
  <si>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</si>
  <si>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</si>
  <si>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</si>
  <si>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</si>
  <si>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</si>
  <si>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</si>
  <si>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</si>
  <si>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</si>
  <si>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</si>
  <si>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</si>
  <si>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</si>
  <si>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</si>
  <si>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</si>
  <si>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</si>
  <si>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</si>
  <si>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</si>
  <si>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</si>
  <si>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</si>
  <si>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</si>
  <si>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</si>
  <si>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</si>
  <si>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</si>
  <si>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</si>
  <si>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</si>
  <si>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</si>
  <si>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</si>
  <si>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</si>
  <si>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</si>
  <si>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</si>
  <si>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</si>
  <si>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</si>
  <si>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</si>
  <si>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</si>
  <si>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</si>
  <si>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</si>
  <si>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</si>
  <si>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</si>
  <si>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</si>
  <si>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</si>
  <si>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</si>
  <si>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</si>
  <si>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</si>
  <si>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</si>
  <si>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</si>
  <si>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</si>
  <si>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</si>
  <si>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</si>
  <si>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</si>
  <si>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</si>
  <si>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</si>
  <si>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</si>
  <si>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</si>
  <si>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</si>
  <si>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</si>
  <si>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</si>
  <si>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</si>
  <si>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</si>
  <si>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</si>
  <si>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</si>
  <si>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</si>
  <si>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</si>
  <si>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</si>
  <si>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</si>
  <si>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</si>
  <si>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</si>
  <si>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</si>
  <si>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</si>
  <si>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</si>
  <si>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</si>
  <si>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</si>
  <si>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</si>
  <si>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</si>
  <si>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</si>
  <si>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</si>
  <si>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</si>
  <si>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</si>
  <si>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</si>
  <si>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</si>
  <si>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</si>
  <si>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</si>
  <si>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</si>
  <si>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</si>
  <si>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</si>
  <si>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</si>
  <si>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</si>
  <si>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</si>
  <si>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</si>
  <si>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</si>
  <si>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</si>
  <si>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</si>
  <si>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</si>
  <si>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</si>
  <si>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</si>
  <si>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</si>
  <si>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</si>
  <si>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</si>
  <si>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</si>
  <si>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</si>
  <si>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</si>
  <si>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</si>
  <si>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</si>
  <si>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</si>
  <si>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</si>
  <si>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</si>
  <si>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</si>
  <si>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</si>
  <si>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</si>
  <si>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</si>
  <si>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</si>
  <si>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</si>
  <si>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</si>
  <si>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</si>
  <si>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</si>
  <si>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</si>
  <si>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</si>
  <si>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</si>
  <si>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</si>
  <si>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</si>
  <si>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</si>
  <si>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</si>
  <si>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</si>
  <si>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</si>
  <si>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</si>
  <si>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</si>
  <si>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</si>
  <si>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</si>
  <si>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</si>
  <si>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</si>
  <si>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</si>
  <si>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</si>
  <si>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</si>
  <si>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</si>
  <si>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</si>
  <si>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</si>
  <si>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</si>
  <si>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</si>
  <si>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</si>
  <si>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</si>
  <si>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</si>
  <si>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</si>
  <si>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</si>
  <si>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</si>
  <si>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</si>
  <si>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</si>
  <si>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</si>
  <si>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</si>
  <si>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</si>
  <si>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</si>
  <si>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</si>
  <si>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</si>
  <si>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</si>
  <si>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</si>
  <si>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</si>
  <si>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</si>
  <si>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</si>
  <si>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</si>
  <si>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</si>
  <si>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</si>
  <si>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</si>
  <si>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</si>
  <si>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</si>
  <si>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</si>
  <si>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</si>
  <si>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</si>
  <si>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</si>
  <si>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</si>
  <si>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</si>
  <si>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</si>
  <si>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</si>
  <si>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</si>
  <si>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</si>
  <si>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</si>
  <si>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</si>
  <si>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</si>
  <si>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</si>
  <si>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</si>
  <si>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</si>
  <si>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</si>
  <si>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</si>
  <si>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</si>
  <si>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</si>
  <si>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</si>
  <si>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</si>
  <si>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</si>
  <si>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</si>
  <si>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</si>
  <si>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</si>
  <si>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</si>
  <si>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</si>
  <si>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</si>
  <si>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</si>
  <si>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</si>
  <si>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</si>
  <si>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</si>
  <si>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</si>
  <si>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</si>
  <si>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</si>
  <si>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</si>
  <si>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</si>
  <si>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</si>
  <si>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</si>
  <si>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</si>
  <si>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</si>
  <si>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</si>
  <si>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</si>
  <si>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</si>
  <si>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</si>
  <si>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</si>
  <si>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</si>
  <si>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</si>
  <si>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</si>
  <si>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</si>
  <si>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</si>
  <si>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</si>
  <si>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</si>
  <si>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</si>
  <si>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</si>
  <si>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</si>
  <si>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</si>
  <si>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</si>
  <si>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</si>
  <si>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</si>
  <si>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</si>
  <si>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</si>
  <si>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</si>
  <si>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</si>
  <si>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</si>
  <si>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</si>
  <si>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</si>
  <si>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</si>
  <si>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</si>
  <si>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</si>
  <si>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</si>
  <si>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</si>
  <si>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</si>
  <si>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</si>
  <si>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</si>
  <si>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</si>
  <si>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</si>
  <si>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</si>
  <si>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</si>
  <si>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</si>
  <si>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</si>
  <si>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</si>
  <si>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</si>
  <si>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</si>
  <si>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</si>
  <si>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</si>
  <si>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</si>
  <si>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</si>
  <si>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</si>
  <si>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</si>
  <si>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</si>
  <si>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</si>
  <si>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</si>
  <si>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</si>
  <si>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</si>
  <si>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</si>
  <si>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</si>
  <si>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</si>
  <si>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</si>
  <si>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</si>
  <si>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</si>
  <si>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</si>
  <si>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</si>
  <si>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</si>
  <si>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</si>
  <si>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</si>
  <si>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</si>
  <si>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</si>
  <si>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</si>
  <si>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</si>
  <si>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</si>
  <si>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</si>
  <si>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</si>
  <si>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</si>
  <si>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</si>
  <si>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</si>
  <si>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</si>
  <si>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</si>
  <si>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</si>
  <si>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</si>
  <si>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</si>
  <si>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</si>
  <si>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</si>
  <si>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</si>
  <si>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</si>
  <si>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</si>
  <si>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</si>
  <si>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</si>
  <si>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</si>
  <si>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</si>
  <si>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</si>
  <si>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</si>
  <si>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</si>
  <si>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</si>
  <si>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</si>
  <si>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</si>
  <si>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</si>
  <si>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</si>
  <si>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</si>
  <si>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</si>
  <si>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</si>
  <si>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</si>
  <si>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</si>
  <si>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</si>
  <si>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</si>
  <si>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</si>
  <si>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</si>
  <si>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</si>
  <si>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</si>
  <si>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</si>
  <si>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</si>
  <si>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</si>
  <si>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</si>
  <si>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</si>
  <si>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</si>
  <si>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</si>
  <si>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</si>
  <si>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</si>
  <si>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</si>
  <si>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</si>
  <si>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</si>
  <si>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</si>
  <si>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</si>
  <si>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</si>
  <si>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</si>
  <si>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</si>
  <si>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</si>
  <si>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</si>
  <si>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</si>
  <si>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</si>
  <si>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</si>
  <si>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</si>
  <si>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</si>
  <si>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</si>
  <si>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</si>
  <si>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</si>
  <si>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</si>
  <si>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</si>
  <si>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</si>
  <si>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</si>
  <si>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</si>
  <si>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</si>
  <si>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</si>
  <si>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</si>
  <si>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</si>
  <si>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</si>
  <si>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</si>
  <si>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</si>
  <si>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</si>
  <si>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</si>
  <si>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</si>
  <si>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</si>
  <si>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</si>
  <si>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</si>
  <si>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</si>
  <si>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</si>
  <si>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</si>
  <si>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</si>
  <si>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</si>
  <si>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</si>
  <si>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</si>
  <si>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</si>
  <si>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</si>
  <si>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</si>
  <si>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</si>
  <si>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</si>
  <si>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</si>
  <si>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</si>
  <si>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</si>
  <si>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</si>
  <si>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</si>
  <si>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</si>
  <si>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</si>
  <si>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</si>
  <si>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</si>
  <si>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</si>
  <si>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</si>
  <si>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</si>
  <si>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</si>
  <si>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</si>
  <si>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</si>
  <si>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</si>
  <si>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</si>
  <si>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</si>
  <si>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</si>
  <si>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</si>
  <si>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</si>
  <si>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</si>
  <si>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</si>
  <si>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</si>
  <si>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</si>
  <si>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</si>
  <si>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</si>
  <si>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</si>
  <si>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</si>
  <si>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</si>
  <si>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</si>
  <si>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</si>
  <si>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</si>
  <si>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</si>
  <si>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</si>
  <si>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</si>
  <si>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</si>
  <si>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</si>
  <si>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</si>
  <si>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</si>
  <si>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</si>
  <si>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</si>
  <si>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</si>
  <si>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</si>
  <si>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</si>
  <si>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</si>
  <si>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</si>
  <si>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</si>
  <si>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</si>
  <si>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</si>
  <si>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</si>
  <si>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</si>
  <si>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</si>
  <si>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</si>
  <si>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</si>
  <si>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</si>
  <si>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</si>
  <si>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</si>
  <si>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</si>
  <si>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</si>
  <si>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</si>
  <si>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</si>
  <si>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</si>
  <si>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</si>
  <si>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</si>
  <si>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</si>
  <si>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</si>
  <si>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</si>
  <si>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</si>
  <si>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</si>
  <si>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</si>
  <si>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</si>
  <si>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</si>
  <si>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</si>
  <si>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</si>
  <si>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</si>
  <si>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</si>
  <si>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</si>
  <si>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</si>
  <si>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</si>
  <si>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</si>
  <si>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</si>
  <si>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</si>
  <si>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</si>
  <si>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</si>
  <si>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</si>
  <si>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</si>
  <si>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</si>
  <si>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</si>
  <si>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</si>
  <si>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</si>
  <si>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</si>
  <si>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</si>
  <si>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</si>
  <si>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</si>
  <si>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</si>
  <si>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</si>
  <si>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</si>
  <si>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</si>
  <si>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</si>
  <si>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</si>
  <si>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</si>
  <si>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</si>
  <si>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</si>
  <si>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</si>
  <si>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</si>
  <si>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</si>
  <si>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</si>
  <si>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</si>
  <si>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</si>
  <si>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</si>
  <si>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</si>
  <si>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</si>
  <si>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</si>
  <si>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</si>
  <si>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</si>
  <si>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</si>
  <si>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</si>
  <si>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</si>
  <si>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</si>
  <si>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</si>
  <si>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</si>
  <si>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</si>
  <si>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</si>
  <si>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</si>
  <si>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</si>
  <si>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</si>
  <si>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</si>
  <si>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</si>
  <si>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</si>
  <si>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</si>
  <si>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</si>
  <si>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</si>
  <si>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</si>
  <si>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</si>
  <si>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</si>
  <si>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</si>
  <si>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</si>
  <si>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</si>
  <si>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</si>
  <si>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</si>
  <si>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</si>
  <si>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</si>
  <si>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</si>
  <si>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</si>
  <si>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</si>
  <si>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</si>
  <si>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</si>
  <si>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</si>
  <si>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</si>
  <si>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</si>
  <si>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</si>
  <si>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</si>
  <si>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</si>
  <si>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</si>
  <si>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</si>
  <si>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</si>
  <si>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</si>
  <si>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</si>
  <si>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</si>
  <si>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</si>
  <si>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</si>
  <si>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</si>
  <si>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</si>
  <si>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</si>
  <si>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</si>
  <si>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</si>
  <si>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</si>
  <si>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</si>
  <si>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</si>
  <si>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</si>
  <si>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</si>
  <si>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</si>
  <si>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</si>
  <si>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</si>
  <si>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</si>
  <si>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</si>
  <si>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</si>
  <si>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</si>
  <si>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</si>
  <si>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</si>
  <si>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</si>
  <si>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</si>
  <si>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</si>
  <si>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</si>
  <si>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</si>
  <si>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</si>
  <si>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</si>
  <si>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</si>
  <si>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</si>
  <si>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</si>
  <si>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</si>
  <si>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</si>
  <si>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</si>
  <si>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</si>
  <si>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</si>
  <si>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</si>
  <si>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</si>
  <si>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</si>
  <si>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</si>
  <si>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</si>
  <si>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</si>
  <si>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</si>
  <si>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</si>
  <si>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</si>
  <si>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</si>
  <si>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</si>
  <si>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</si>
  <si>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</si>
  <si>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</si>
  <si>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</si>
  <si>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</si>
  <si>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</si>
  <si>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</si>
  <si>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</si>
  <si>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</si>
  <si>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</si>
  <si>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</si>
  <si>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</si>
  <si>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</si>
  <si>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</si>
  <si>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</si>
  <si>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</si>
  <si>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</si>
  <si>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</si>
  <si>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</si>
  <si>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</si>
  <si>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</si>
  <si>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</si>
  <si>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</si>
  <si>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</si>
  <si>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</si>
  <si>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</si>
  <si>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</si>
  <si>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</si>
  <si>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</si>
  <si>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</si>
  <si>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</si>
  <si>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</si>
  <si>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</si>
  <si>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</si>
  <si>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</si>
  <si>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</si>
  <si>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</si>
  <si>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</si>
  <si>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</si>
  <si>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</si>
  <si>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</si>
  <si>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</si>
  <si>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</si>
  <si>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</si>
  <si>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</si>
  <si>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</si>
  <si>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</si>
  <si>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</si>
  <si>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</si>
  <si>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</si>
  <si>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</si>
  <si>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</si>
  <si>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</si>
  <si>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</si>
  <si>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</si>
  <si>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</si>
  <si>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</si>
  <si>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</si>
  <si>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</si>
  <si>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</si>
  <si>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</si>
  <si>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</si>
  <si>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</si>
  <si>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</si>
  <si>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</si>
  <si>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</si>
  <si>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</si>
  <si>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</si>
  <si>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</si>
  <si>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</si>
  <si>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</si>
  <si>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</si>
  <si>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</si>
  <si>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</si>
  <si>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</si>
  <si>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</si>
  <si>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</si>
  <si>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</si>
  <si>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</si>
  <si>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</si>
  <si>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</si>
  <si>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</si>
  <si>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</si>
  <si>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</si>
  <si>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</si>
  <si>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</si>
  <si>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</si>
  <si>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</si>
  <si>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</si>
  <si>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</si>
  <si>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</si>
  <si>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</si>
  <si>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</si>
  <si>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</si>
  <si>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</si>
  <si>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</si>
  <si>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</si>
  <si>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</si>
  <si>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</si>
  <si>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</si>
  <si>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</si>
  <si>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</si>
  <si>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</si>
  <si>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</si>
  <si>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</si>
  <si>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</si>
  <si>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</si>
  <si>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</si>
  <si>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</si>
  <si>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</si>
  <si>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</si>
  <si>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</si>
  <si>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</si>
  <si>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</si>
  <si>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</si>
  <si>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</si>
  <si>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</si>
  <si>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</si>
  <si>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</si>
  <si>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</si>
  <si>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</si>
  <si>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</si>
  <si>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</si>
  <si>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</si>
  <si>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</si>
  <si>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</si>
  <si>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</si>
  <si>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</si>
  <si>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</si>
  <si>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</si>
  <si>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</si>
  <si>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</si>
  <si>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</si>
  <si>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</si>
  <si>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</si>
  <si>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</si>
  <si>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</si>
  <si>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</si>
  <si>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</si>
  <si>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</si>
  <si>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</si>
  <si>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</si>
  <si>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</si>
  <si>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</si>
  <si>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</si>
  <si>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</si>
  <si>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</si>
  <si>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</si>
  <si>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</si>
  <si>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</si>
  <si>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</si>
  <si>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</si>
  <si>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</si>
  <si>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</si>
  <si>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</si>
  <si>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</si>
  <si>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</si>
  <si>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</si>
  <si>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</si>
  <si>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</si>
  <si>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</si>
  <si>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</si>
  <si>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</si>
  <si>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</si>
  <si>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</si>
  <si>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</si>
  <si>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</si>
  <si>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</si>
  <si>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</si>
  <si>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</si>
  <si>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</si>
  <si>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</si>
  <si>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</si>
  <si>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</si>
  <si>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</si>
  <si>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</si>
  <si>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</si>
  <si>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</si>
  <si>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</si>
  <si>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</si>
  <si>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</si>
  <si>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</si>
  <si>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</si>
  <si>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</si>
  <si>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</si>
  <si>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</si>
  <si>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</si>
  <si>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</si>
  <si>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</si>
  <si>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</si>
  <si>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</si>
  <si>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</si>
  <si>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</si>
  <si>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</si>
  <si>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</si>
  <si>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</si>
  <si>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</si>
  <si>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</si>
  <si>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</si>
  <si>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</si>
  <si>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</si>
  <si>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</si>
  <si>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</si>
  <si>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</si>
  <si>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</si>
  <si>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</si>
  <si>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</si>
  <si>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</si>
  <si>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</si>
  <si>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</si>
  <si>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</si>
  <si>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</si>
  <si>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</si>
  <si>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</si>
  <si>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</si>
  <si>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</si>
  <si>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</si>
  <si>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</si>
  <si>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</si>
  <si>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</si>
  <si>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</si>
  <si>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</si>
  <si>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</si>
  <si>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</si>
  <si>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</si>
  <si>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</si>
  <si>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</si>
  <si>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</si>
  <si>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</si>
  <si>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</si>
  <si>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</si>
  <si>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</si>
  <si>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</si>
  <si>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</si>
  <si>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</si>
  <si>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</si>
  <si>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</si>
  <si>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</si>
  <si>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</si>
  <si>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</si>
  <si>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</si>
  <si>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</si>
  <si>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</si>
  <si>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</si>
  <si>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</si>
  <si>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</si>
  <si>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</si>
  <si>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</si>
  <si>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</si>
  <si>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</si>
  <si>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</si>
  <si>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</si>
  <si>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</si>
  <si>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</si>
  <si>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</si>
  <si>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</si>
  <si>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</si>
  <si>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</si>
  <si>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</si>
  <si>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</si>
  <si>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</si>
  <si>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</si>
  <si>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</si>
  <si>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</si>
  <si>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</si>
  <si>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</si>
  <si>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</si>
  <si>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</si>
  <si>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</si>
  <si>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</si>
  <si>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</si>
  <si>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</si>
  <si>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</si>
  <si>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</si>
  <si>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</si>
  <si>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</si>
  <si>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</si>
  <si>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</si>
  <si>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</si>
  <si>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</si>
  <si>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</si>
  <si>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</si>
  <si>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</si>
  <si>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</si>
  <si>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</si>
  <si>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</si>
  <si>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</si>
  <si>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</si>
  <si>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</si>
  <si>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</si>
  <si>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</si>
  <si>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</si>
  <si>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</si>
  <si>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</si>
  <si>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</si>
  <si>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</si>
  <si>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</si>
  <si>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</si>
  <si>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</si>
  <si>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</si>
  <si>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</si>
  <si>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</si>
  <si>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</si>
  <si>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</si>
  <si>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</si>
  <si>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</si>
  <si>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</si>
  <si>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</si>
  <si>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</si>
  <si>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</si>
  <si>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</si>
  <si>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</si>
  <si>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</si>
  <si>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</si>
  <si>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</si>
  <si>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</si>
  <si>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</si>
  <si>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</si>
  <si>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</si>
  <si>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</si>
  <si>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</si>
  <si>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</si>
  <si>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</si>
  <si>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</si>
  <si>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</si>
  <si>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</si>
  <si>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</si>
  <si>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</si>
  <si>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</si>
  <si>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</si>
  <si>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</si>
  <si>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</si>
  <si>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</si>
  <si>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</si>
  <si>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</si>
  <si>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</si>
  <si>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</si>
  <si>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</si>
  <si>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</si>
  <si>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</si>
  <si>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</si>
  <si>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</si>
  <si>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</si>
  <si>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</si>
  <si>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</si>
  <si>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</si>
  <si>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</si>
  <si>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</si>
  <si>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</si>
  <si>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</si>
  <si>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</si>
  <si>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</si>
  <si>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</si>
  <si>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</si>
  <si>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</si>
  <si>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</si>
  <si>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</si>
  <si>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</si>
  <si>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</si>
  <si>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</si>
  <si>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</si>
  <si>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</si>
  <si>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</si>
  <si>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</si>
  <si>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</si>
  <si>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</si>
  <si>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</si>
  <si>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</si>
  <si>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</si>
  <si>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</si>
  <si>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</si>
  <si>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</si>
  <si>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</si>
  <si>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</si>
  <si>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</si>
  <si>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</si>
  <si>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</si>
  <si>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</si>
  <si>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</si>
  <si>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</si>
  <si>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</si>
  <si>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</si>
  <si>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</si>
  <si>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</si>
  <si>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</si>
  <si>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</si>
  <si>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</si>
  <si>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</si>
  <si>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</si>
  <si>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</si>
  <si>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</si>
  <si>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</si>
  <si>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</si>
  <si>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</si>
  <si>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</si>
  <si>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</si>
  <si>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</si>
  <si>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</si>
  <si>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</si>
  <si>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</si>
  <si>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</si>
  <si>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</si>
  <si>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</si>
  <si>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</si>
  <si>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</si>
  <si>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</si>
  <si>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</si>
  <si>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</si>
  <si>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</si>
  <si>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</si>
  <si>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</si>
  <si>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</si>
  <si>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</si>
  <si>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</si>
  <si>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</si>
  <si>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</si>
  <si>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</si>
  <si>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</si>
  <si>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</si>
  <si>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</si>
  <si>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</si>
  <si>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</si>
  <si>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</si>
  <si>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</si>
  <si>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</si>
  <si>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</si>
  <si>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</si>
  <si>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</si>
  <si>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</si>
  <si>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</si>
  <si>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</si>
  <si>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</si>
  <si>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</si>
  <si>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</si>
  <si>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</si>
  <si>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</si>
  <si>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</si>
  <si>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</si>
  <si>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</si>
  <si>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</si>
  <si>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</si>
  <si>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</si>
  <si>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</si>
  <si>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</si>
  <si>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</si>
  <si>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</si>
  <si>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</si>
  <si>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</si>
  <si>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</si>
  <si>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</si>
  <si>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</si>
  <si>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</si>
  <si>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</si>
  <si>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</si>
  <si>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</si>
  <si>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</si>
  <si>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</si>
  <si>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</si>
  <si>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</si>
  <si>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</si>
  <si>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</si>
  <si>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</si>
  <si>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</si>
  <si>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</si>
  <si>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</si>
  <si>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</si>
  <si>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</si>
  <si>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</si>
  <si>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</si>
  <si>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</si>
  <si>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</si>
  <si>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</si>
  <si>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</si>
  <si>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</si>
  <si>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</si>
  <si>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</si>
  <si>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</si>
  <si>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</si>
  <si>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</si>
  <si>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</si>
  <si>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</si>
  <si>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</si>
  <si>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</si>
  <si>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</si>
  <si>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</si>
  <si>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</si>
  <si>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</si>
  <si>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</si>
  <si>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</si>
  <si>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</si>
  <si>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</si>
  <si>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</si>
  <si>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</si>
  <si>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</si>
  <si>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</si>
  <si>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</si>
  <si>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</si>
  <si>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</si>
  <si>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</si>
  <si>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</si>
  <si>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</si>
  <si>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</si>
  <si>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</si>
  <si>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</si>
  <si>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</si>
  <si>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</si>
  <si>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</si>
  <si>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</si>
  <si>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</si>
  <si>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</si>
  <si>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</si>
  <si>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</si>
  <si>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</si>
  <si>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</si>
  <si>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</si>
  <si>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</si>
  <si>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</si>
  <si>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</si>
  <si>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</si>
  <si>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</si>
  <si>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</si>
  <si>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</si>
  <si>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</si>
  <si>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</si>
  <si>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</si>
  <si>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</si>
  <si>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</si>
  <si>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</si>
  <si>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</si>
  <si>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</si>
  <si>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</si>
  <si>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</si>
  <si>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</si>
  <si>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</si>
  <si>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</si>
  <si>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</si>
  <si>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</si>
  <si>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</si>
  <si>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</si>
  <si>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</si>
  <si>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</si>
  <si>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</si>
  <si>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</si>
  <si>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</si>
  <si>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</si>
  <si>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</si>
  <si>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</si>
  <si>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</si>
  <si>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</si>
  <si>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</si>
  <si>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</si>
  <si>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</si>
  <si>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</si>
  <si>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</si>
  <si>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</si>
  <si>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</si>
  <si>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</si>
  <si>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</si>
  <si>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</si>
  <si>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</si>
  <si>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</si>
  <si>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</si>
  <si>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</si>
  <si>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</si>
  <si>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</si>
  <si>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</si>
  <si>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</si>
  <si>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</si>
  <si>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</si>
  <si>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</si>
  <si>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</si>
  <si>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</si>
  <si>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</si>
  <si>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</si>
  <si>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</si>
  <si>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</si>
  <si>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</si>
  <si>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</si>
  <si>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</si>
  <si>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</si>
  <si>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</si>
  <si>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</si>
  <si>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</si>
  <si>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</si>
  <si>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</si>
  <si>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</si>
  <si>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</si>
  <si>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</si>
  <si>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</si>
  <si>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</si>
  <si>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</si>
  <si>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</si>
  <si>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</si>
  <si>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</si>
  <si>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</si>
  <si>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</si>
  <si>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</si>
  <si>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</si>
  <si>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</si>
  <si>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</si>
  <si>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</si>
  <si>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</si>
  <si>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</si>
  <si>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</si>
  <si>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</si>
  <si>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</si>
  <si>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</si>
  <si>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</si>
  <si>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</si>
  <si>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</si>
  <si>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</si>
  <si>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</si>
  <si>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</si>
  <si>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</si>
  <si>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</si>
  <si>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</si>
  <si>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</si>
  <si>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</si>
  <si>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</si>
  <si>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</si>
  <si>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</si>
  <si>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</si>
  <si>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</si>
  <si>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</si>
  <si>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</si>
  <si>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</si>
  <si>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</si>
  <si>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</si>
  <si>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</si>
  <si>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</si>
  <si>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</si>
  <si>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</si>
  <si>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</si>
  <si>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</si>
  <si>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</si>
  <si>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</si>
  <si>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</si>
  <si>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</si>
  <si>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</si>
  <si>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</si>
  <si>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</si>
  <si>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</si>
  <si>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</si>
  <si>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</si>
  <si>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</si>
  <si>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</si>
  <si>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</si>
  <si>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</si>
  <si>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</si>
  <si>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</si>
  <si>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</si>
  <si>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</si>
  <si>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</si>
  <si>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</si>
  <si>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</si>
  <si>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</si>
  <si>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</si>
  <si>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</si>
  <si>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</si>
  <si>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</si>
  <si>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</si>
  <si>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</si>
  <si>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</si>
  <si>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</si>
  <si>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</si>
  <si>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</si>
  <si>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</si>
  <si>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</si>
  <si>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</si>
  <si>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</si>
  <si>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</si>
  <si>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</si>
  <si>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</si>
  <si>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</si>
  <si>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</si>
  <si>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</si>
  <si>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</si>
  <si>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</si>
  <si>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</si>
  <si>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</si>
  <si>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</si>
  <si>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</si>
  <si>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</si>
  <si>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</si>
  <si>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</si>
  <si>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</si>
  <si>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</si>
  <si>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</si>
  <si>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</si>
  <si>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</si>
  <si>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</si>
  <si>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</si>
  <si>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</si>
  <si>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</si>
  <si>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</si>
  <si>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</si>
  <si>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</si>
  <si>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</si>
  <si>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</si>
  <si>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</si>
  <si>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</si>
  <si>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</si>
  <si>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</si>
  <si>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</si>
  <si>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</si>
  <si>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</si>
  <si>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</si>
  <si>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</si>
  <si>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</si>
  <si>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</si>
  <si>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</si>
  <si>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</si>
  <si>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</si>
  <si>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</si>
  <si>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</si>
  <si>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</si>
  <si>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</si>
  <si>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</si>
  <si>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</si>
  <si>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</si>
  <si>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</si>
  <si>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</si>
  <si>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</si>
  <si>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</si>
  <si>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</si>
  <si>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</si>
  <si>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</si>
  <si>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</si>
  <si>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</si>
  <si>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</si>
  <si>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</si>
  <si>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</si>
  <si>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</si>
  <si>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</si>
  <si>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</si>
  <si>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</si>
  <si>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</si>
  <si>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</si>
  <si>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</si>
  <si>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</si>
  <si>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</si>
  <si>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</si>
  <si>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</si>
  <si>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</si>
  <si>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</si>
  <si>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</si>
  <si>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</si>
  <si>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</si>
  <si>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</si>
  <si>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</si>
  <si>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</si>
  <si>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</si>
  <si>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</si>
  <si>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</si>
  <si>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</si>
  <si>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</si>
  <si>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</si>
  <si>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</si>
  <si>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</si>
  <si>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</si>
  <si>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</si>
  <si>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</si>
  <si>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</si>
  <si>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</si>
  <si>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</si>
  <si>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</si>
  <si>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</si>
  <si>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</si>
  <si>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</si>
  <si>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</si>
  <si>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</si>
  <si>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</si>
  <si>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</si>
  <si>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</si>
  <si>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</si>
  <si>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</si>
  <si>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</si>
  <si>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</si>
  <si>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</si>
  <si>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</si>
  <si>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</si>
  <si>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</si>
  <si>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</si>
  <si>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</si>
  <si>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</si>
  <si>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</si>
  <si>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</si>
  <si>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</si>
  <si>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</si>
  <si>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</si>
  <si>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</si>
  <si>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</si>
  <si>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</si>
  <si>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</si>
  <si>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</si>
  <si>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</si>
  <si>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</si>
  <si>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</si>
  <si>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</si>
  <si>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</si>
  <si>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</si>
  <si>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</si>
  <si>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</si>
  <si>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</si>
  <si>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</si>
  <si>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</si>
  <si>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</si>
  <si>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</si>
  <si>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</si>
  <si>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</si>
  <si>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</si>
  <si>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</si>
  <si>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</si>
  <si>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</si>
  <si>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</si>
  <si>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</si>
  <si>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</si>
  <si>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</si>
  <si>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</si>
  <si>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</si>
  <si>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</si>
  <si>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</si>
  <si>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</si>
  <si>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</si>
  <si>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</si>
  <si>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</si>
  <si>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</si>
  <si>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</si>
  <si>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</si>
  <si>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</si>
  <si>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</si>
  <si>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</si>
  <si>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</si>
  <si>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</si>
  <si>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</si>
  <si>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</si>
  <si>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</si>
  <si>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</si>
  <si>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</si>
  <si>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</si>
  <si>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</si>
  <si>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</si>
  <si>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</si>
  <si>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</si>
  <si>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</si>
  <si>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</si>
  <si>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</si>
  <si>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</si>
  <si>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</si>
  <si>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</si>
  <si>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</si>
  <si>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</si>
  <si>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</si>
  <si>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</si>
  <si>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</si>
  <si>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</si>
  <si>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</si>
  <si>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</si>
  <si>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</si>
  <si>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</si>
  <si>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</si>
  <si>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</si>
  <si>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</si>
  <si>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</si>
  <si>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</si>
  <si>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</si>
  <si>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</si>
  <si>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</si>
  <si>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</si>
  <si>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</si>
  <si>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</si>
  <si>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</si>
  <si>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</si>
  <si>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</si>
  <si>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</si>
  <si>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</si>
  <si>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</si>
  <si>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</si>
  <si>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</si>
  <si>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</si>
  <si>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</si>
  <si>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</si>
  <si>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</si>
  <si>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</si>
  <si>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</si>
  <si>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</si>
  <si>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</si>
  <si>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</si>
  <si>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</si>
  <si>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</si>
  <si>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</si>
  <si>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</si>
  <si>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</si>
  <si>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</si>
  <si>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</si>
  <si>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</si>
  <si>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</si>
  <si>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</si>
  <si>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</si>
  <si>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</si>
  <si>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</si>
  <si>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</si>
  <si>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</si>
  <si>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</si>
  <si>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</si>
  <si>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</si>
  <si>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</si>
  <si>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</si>
  <si>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</si>
  <si>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</si>
  <si>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</si>
  <si>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</si>
  <si>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</si>
  <si>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</si>
  <si>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</si>
  <si>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</si>
  <si>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</si>
  <si>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</si>
  <si>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</si>
  <si>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</si>
  <si>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</si>
  <si>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</si>
  <si>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</si>
  <si>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</si>
  <si>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</si>
  <si>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</si>
  <si>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</si>
  <si>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</si>
  <si>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</si>
  <si>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</si>
  <si>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</si>
  <si>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</si>
  <si>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</si>
  <si>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</si>
  <si>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</si>
  <si>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</si>
  <si>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</si>
  <si>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</si>
  <si>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</si>
  <si>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</si>
  <si>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</si>
  <si>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</si>
  <si>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</si>
  <si>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</si>
  <si>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</si>
  <si>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</si>
  <si>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</si>
  <si>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</si>
  <si>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</si>
  <si>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</si>
  <si>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</si>
  <si>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</si>
  <si>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</si>
  <si>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</si>
  <si>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</si>
  <si>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</si>
  <si>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</si>
  <si>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</si>
  <si>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</si>
  <si>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</si>
  <si>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</si>
  <si>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</si>
  <si>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</si>
  <si>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</si>
  <si>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</si>
  <si>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</si>
  <si>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</si>
  <si>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</si>
  <si>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</si>
  <si>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</si>
  <si>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</si>
  <si>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</si>
  <si>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</si>
  <si>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</si>
  <si>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</si>
  <si>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</si>
  <si>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</si>
  <si>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</si>
  <si>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</si>
  <si>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</si>
  <si>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</si>
  <si>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</si>
  <si>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</si>
  <si>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</si>
  <si>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</si>
  <si>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</si>
  <si>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</si>
  <si>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</si>
  <si>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</si>
  <si>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</si>
  <si>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</si>
  <si>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</si>
  <si>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</si>
  <si>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</si>
  <si>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</si>
  <si>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</si>
  <si>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</si>
  <si>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</si>
  <si>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</si>
  <si>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</si>
  <si>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</si>
  <si>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</si>
  <si>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</si>
  <si>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</si>
  <si>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</si>
  <si>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</si>
  <si>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</si>
  <si>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</si>
  <si>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</si>
  <si>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</si>
  <si>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</si>
  <si>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</si>
  <si>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</si>
  <si>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</si>
  <si>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</si>
  <si>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</si>
  <si>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</si>
  <si>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</si>
  <si>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</si>
  <si>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</si>
  <si>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</si>
  <si>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</si>
  <si>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</si>
  <si>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</si>
  <si>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</si>
  <si>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</si>
  <si>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</si>
  <si>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</si>
  <si>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</si>
  <si>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</si>
  <si>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</si>
  <si>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</si>
  <si>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</si>
  <si>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</si>
  <si>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</si>
  <si>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</si>
  <si>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</si>
  <si>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</si>
  <si>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</si>
  <si>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</si>
  <si>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</si>
  <si>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</si>
  <si>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</si>
  <si>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</si>
  <si>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</si>
  <si>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</si>
  <si>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</si>
  <si>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</si>
  <si>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</si>
  <si>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</si>
  <si>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</si>
  <si>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</si>
  <si>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</si>
  <si>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</si>
  <si>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</si>
  <si>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</si>
  <si>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</si>
  <si>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</si>
  <si>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</si>
  <si>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</si>
  <si>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</si>
  <si>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</si>
  <si>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</si>
  <si>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</si>
  <si>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</si>
  <si>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</si>
  <si>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</si>
  <si>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</si>
  <si>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</si>
  <si>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</si>
  <si>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</si>
  <si>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</si>
  <si>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</si>
  <si>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</si>
  <si>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</si>
  <si>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</si>
  <si>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</si>
  <si>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</si>
  <si>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</si>
  <si>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</si>
  <si>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</si>
  <si>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</si>
  <si>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</si>
  <si>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</si>
  <si>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</si>
  <si>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</si>
  <si>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</si>
  <si>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</si>
  <si>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</si>
  <si>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</si>
  <si>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</si>
  <si>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</si>
  <si>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</si>
  <si>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</si>
  <si>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</si>
  <si>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</si>
  <si>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</si>
  <si>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</si>
  <si>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</si>
  <si>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</si>
  <si>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</si>
  <si>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</si>
  <si>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</si>
  <si>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</si>
  <si>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</si>
  <si>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</si>
  <si>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</si>
  <si>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</si>
  <si>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</si>
  <si>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</si>
  <si>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</si>
  <si>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</si>
  <si>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</si>
  <si>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</si>
  <si>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</si>
  <si>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</si>
  <si>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</si>
  <si>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</si>
  <si>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</si>
  <si>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</si>
  <si>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</si>
  <si>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</si>
  <si>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</si>
  <si>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</si>
  <si>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</si>
  <si>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</si>
  <si>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</si>
  <si>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</si>
  <si>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</si>
  <si>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</si>
  <si>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</si>
  <si>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</si>
  <si>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</si>
  <si>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</si>
  <si>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</si>
  <si>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</si>
  <si>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</si>
  <si>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</si>
  <si>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</si>
  <si>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</si>
  <si>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</si>
  <si>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</si>
  <si>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</si>
  <si>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</si>
  <si>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</si>
  <si>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</si>
  <si>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</si>
  <si>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</si>
  <si>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</si>
  <si>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</si>
  <si>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</si>
  <si>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</si>
  <si>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</si>
  <si>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</si>
  <si>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</si>
  <si>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</si>
  <si>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</si>
  <si>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</si>
  <si>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</si>
  <si>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</si>
  <si>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</si>
  <si>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</si>
  <si>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</si>
  <si>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</si>
  <si>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</si>
  <si>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</si>
  <si>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</si>
  <si>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</si>
  <si>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</si>
  <si>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</si>
  <si>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</si>
  <si>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</si>
  <si>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</si>
  <si>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</si>
  <si>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</si>
  <si>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</si>
  <si>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</si>
  <si>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</si>
  <si>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</si>
  <si>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</si>
  <si>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</si>
  <si>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</si>
  <si>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</si>
  <si>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</si>
  <si>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</si>
  <si>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</si>
  <si>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</si>
  <si>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</si>
  <si>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</si>
  <si>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</si>
  <si>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</si>
  <si>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</si>
  <si>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</si>
  <si>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</si>
  <si>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</si>
  <si>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</si>
  <si>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</si>
  <si>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</si>
  <si>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</si>
  <si>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</si>
  <si>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</si>
  <si>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</si>
  <si>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</si>
  <si>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</si>
  <si>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</si>
  <si>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</si>
  <si>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</si>
  <si>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</si>
  <si>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</si>
  <si>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</si>
  <si>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</si>
  <si>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</si>
  <si>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</si>
  <si>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</si>
  <si>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</si>
  <si>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</si>
  <si>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</si>
  <si>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</si>
  <si>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</si>
  <si>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</si>
  <si>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</si>
  <si>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</si>
  <si>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</si>
  <si>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</si>
  <si>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</si>
  <si>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</si>
  <si>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</si>
  <si>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</si>
  <si>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</si>
  <si>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</si>
  <si>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</si>
  <si>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</si>
  <si>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</si>
  <si>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</si>
  <si>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</si>
  <si>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</si>
  <si>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</si>
  <si>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</si>
  <si>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</si>
  <si>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</si>
  <si>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</si>
  <si>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</si>
  <si>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</si>
  <si>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</si>
  <si>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</si>
  <si>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</si>
  <si>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</si>
  <si>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</si>
  <si>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</si>
  <si>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</si>
  <si>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</si>
  <si>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</si>
  <si>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</si>
  <si>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</si>
  <si>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</si>
  <si>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</si>
  <si>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</si>
  <si>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</si>
  <si>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</si>
  <si>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</si>
  <si>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</si>
  <si>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</si>
  <si>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</si>
  <si>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</si>
  <si>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</si>
  <si>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</si>
  <si>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</si>
  <si>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</si>
  <si>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</si>
  <si>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</si>
  <si>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</si>
  <si>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</si>
  <si>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</si>
  <si>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</si>
  <si>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</si>
  <si>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</si>
  <si>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</si>
  <si>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</si>
  <si>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</si>
  <si>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</si>
  <si>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</si>
  <si>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</si>
  <si>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</si>
  <si>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</si>
  <si>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</si>
  <si>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</si>
  <si>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</si>
  <si>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</si>
  <si>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</si>
  <si>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</si>
  <si>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</si>
  <si>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</si>
  <si>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</si>
  <si>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</si>
  <si>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</si>
  <si>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</si>
  <si>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</si>
  <si>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</si>
  <si>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</si>
  <si>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</si>
  <si>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</si>
  <si>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</si>
  <si>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</si>
  <si>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</si>
  <si>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</si>
  <si>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</si>
  <si>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</si>
  <si>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</si>
  <si>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</si>
  <si>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</si>
  <si>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</si>
  <si>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</si>
  <si>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</si>
  <si>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</si>
  <si>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</si>
  <si>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</si>
  <si>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</si>
  <si>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</si>
  <si>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</si>
  <si>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</si>
  <si>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</si>
  <si>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</si>
  <si>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</si>
  <si>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</si>
  <si>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</si>
  <si>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</si>
  <si>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</si>
  <si>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</si>
  <si>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</si>
  <si>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</si>
  <si>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</si>
  <si>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</si>
  <si>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</si>
  <si>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</si>
  <si>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</si>
  <si>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</si>
  <si>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</si>
  <si>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</si>
  <si>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</si>
  <si>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</si>
  <si>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</si>
  <si>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</si>
  <si>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</si>
  <si>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</si>
  <si>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</si>
  <si>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</si>
  <si>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</si>
  <si>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</si>
  <si>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</si>
  <si>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</si>
  <si>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</si>
  <si>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</si>
  <si>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</si>
  <si>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</si>
  <si>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</si>
  <si>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</si>
  <si>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</si>
  <si>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</si>
  <si>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</si>
  <si>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</si>
  <si>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</si>
  <si>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</si>
  <si>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</si>
  <si>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</si>
  <si>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</si>
  <si>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</si>
  <si>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</si>
  <si>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</si>
  <si>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</si>
  <si>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</si>
  <si>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</si>
  <si>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</si>
  <si>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</si>
  <si>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</si>
  <si>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</si>
  <si>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</si>
  <si>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</si>
  <si>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</si>
  <si>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</si>
  <si>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</si>
  <si>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</si>
  <si>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</si>
  <si>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</si>
  <si>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</si>
  <si>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</si>
  <si>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</si>
  <si>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</si>
  <si>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</si>
  <si>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</si>
  <si>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</si>
  <si>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</si>
  <si>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</si>
  <si>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</si>
  <si>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</si>
  <si>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</si>
  <si>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</si>
  <si>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</si>
  <si>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</si>
  <si>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</si>
  <si>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</si>
  <si>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</si>
  <si>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</si>
  <si>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</si>
  <si>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</si>
  <si>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</si>
  <si>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</si>
  <si>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</si>
  <si>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</si>
  <si>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</si>
  <si>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</si>
  <si>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</si>
  <si>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</si>
  <si>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</si>
  <si>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</si>
  <si>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</si>
  <si>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</si>
  <si>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</si>
  <si>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</si>
  <si>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</si>
  <si>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</si>
  <si>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</si>
  <si>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</si>
  <si>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</si>
  <si>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</si>
  <si>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</si>
  <si>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</si>
  <si>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</si>
  <si>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</si>
  <si>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</si>
  <si>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</si>
  <si>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</si>
  <si>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</si>
  <si>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</si>
  <si>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</si>
  <si>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</si>
  <si>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</si>
  <si>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</si>
  <si>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</si>
  <si>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</si>
  <si>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</si>
  <si>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</si>
  <si>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</si>
  <si>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</si>
  <si>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</si>
  <si>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</si>
  <si>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</si>
  <si>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</si>
  <si>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</si>
  <si>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</si>
  <si>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</si>
  <si>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</si>
  <si>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</si>
  <si>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</si>
  <si>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</si>
  <si>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</si>
  <si>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</si>
  <si>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</si>
  <si>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</si>
  <si>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</si>
  <si>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</si>
  <si>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</si>
  <si>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</si>
  <si>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</si>
  <si>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</si>
  <si>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</si>
  <si>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</si>
  <si>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</si>
  <si>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</si>
  <si>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</si>
  <si>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</si>
  <si>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</si>
  <si>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</si>
  <si>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</si>
  <si>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</si>
  <si>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</si>
  <si>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</si>
  <si>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</si>
  <si>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</si>
  <si>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</si>
  <si>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</si>
  <si>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</si>
  <si>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</si>
  <si>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</si>
  <si>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</si>
  <si>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</si>
  <si>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</si>
  <si>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</si>
  <si>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</si>
  <si>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</si>
  <si>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</si>
  <si>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</si>
  <si>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</si>
  <si>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</si>
  <si>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</si>
  <si>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</si>
  <si>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</si>
  <si>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</si>
  <si>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</si>
  <si>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</si>
  <si>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</si>
  <si>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</si>
  <si>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</si>
  <si>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</si>
  <si>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</si>
  <si>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</si>
  <si>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</si>
  <si>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</si>
  <si>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</si>
  <si>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</si>
  <si>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</si>
  <si>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</si>
  <si>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</si>
  <si>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</si>
  <si>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</si>
  <si>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</si>
  <si>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</si>
  <si>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</si>
  <si>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</si>
  <si>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</si>
  <si>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</si>
  <si>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</si>
  <si>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</si>
  <si>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</si>
  <si>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</si>
  <si>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</si>
  <si>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</si>
  <si>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</si>
  <si>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</si>
  <si>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</si>
  <si>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</si>
  <si>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</si>
  <si>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</si>
  <si>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</si>
  <si>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</si>
  <si>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</si>
  <si>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</si>
  <si>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</si>
  <si>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</si>
  <si>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</si>
  <si>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</si>
  <si>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</si>
  <si>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</si>
  <si>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</si>
  <si>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</si>
  <si>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</si>
  <si>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</si>
  <si>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</si>
  <si>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</si>
  <si>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</si>
  <si>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</si>
  <si>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</si>
  <si>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</si>
  <si>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</si>
  <si>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</si>
  <si>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</si>
  <si>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</si>
  <si>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</si>
  <si>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</si>
  <si>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</si>
  <si>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</si>
  <si>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</si>
  <si>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</si>
  <si>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</si>
  <si>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</si>
  <si>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</si>
  <si>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</si>
  <si>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</si>
  <si>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</si>
  <si>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</si>
  <si>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</si>
  <si>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</si>
  <si>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</si>
  <si>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</si>
  <si>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</si>
  <si>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</si>
  <si>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</si>
  <si>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</si>
  <si>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</si>
  <si>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</si>
  <si>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</si>
  <si>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</si>
  <si>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</si>
  <si>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</si>
  <si>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</si>
  <si>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</si>
  <si>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</si>
  <si>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</si>
  <si>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</si>
  <si>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</si>
  <si>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</si>
  <si>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</si>
  <si>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</si>
  <si>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</si>
  <si>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</si>
  <si>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</si>
  <si>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</si>
  <si>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</si>
  <si>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</si>
  <si>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</si>
  <si>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</si>
  <si>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</si>
  <si>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</si>
  <si>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</si>
  <si>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</si>
  <si>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</si>
  <si>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</si>
  <si>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</si>
  <si>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</si>
  <si>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</si>
  <si>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</si>
  <si>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</si>
  <si>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</si>
  <si>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</si>
  <si>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</si>
  <si>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</si>
  <si>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</si>
  <si>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</si>
  <si>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</si>
  <si>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</si>
  <si>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</si>
  <si>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</si>
  <si>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</si>
  <si>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</si>
  <si>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</si>
  <si>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</si>
  <si>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</si>
  <si>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</si>
  <si>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</si>
  <si>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</si>
  <si>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</si>
  <si>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</si>
  <si>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</si>
  <si>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</si>
  <si>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</si>
  <si>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</si>
  <si>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</si>
  <si>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</si>
  <si>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</si>
  <si>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</si>
  <si>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</si>
  <si>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</si>
  <si>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</si>
  <si>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</si>
  <si>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</si>
  <si>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</si>
  <si>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</si>
  <si>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</si>
  <si>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</si>
  <si>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</si>
  <si>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</si>
  <si>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</si>
  <si>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</si>
  <si>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</si>
  <si>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</si>
  <si>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</si>
  <si>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</si>
  <si>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</si>
  <si>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</si>
  <si>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</si>
  <si>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</si>
  <si>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</si>
  <si>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</si>
  <si>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</si>
  <si>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</si>
  <si>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</si>
  <si>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</si>
  <si>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</si>
  <si>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</si>
  <si>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</si>
  <si>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</si>
  <si>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</si>
  <si>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</si>
  <si>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</si>
  <si>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</si>
  <si>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</si>
  <si>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</si>
  <si>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</si>
  <si>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</si>
  <si>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</si>
  <si>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</si>
  <si>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</si>
  <si>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</si>
  <si>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</si>
  <si>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</si>
  <si>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</si>
  <si>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</si>
  <si>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</si>
  <si>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</si>
  <si>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</si>
  <si>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</si>
  <si>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</si>
  <si>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</si>
  <si>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</si>
  <si>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</si>
  <si>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</si>
  <si>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</si>
  <si>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</si>
  <si>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</si>
  <si>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</si>
  <si>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</si>
  <si>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</si>
  <si>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</si>
  <si>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</si>
  <si>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</si>
  <si>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</si>
  <si>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</si>
  <si>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</si>
  <si>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</si>
  <si>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</si>
  <si>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</si>
  <si>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</si>
  <si>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</si>
  <si>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</si>
  <si>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</si>
  <si>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</si>
  <si>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</si>
  <si>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</si>
  <si>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</si>
  <si>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</si>
  <si>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</si>
  <si>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</si>
  <si>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</si>
  <si>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</si>
  <si>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</si>
  <si>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</si>
  <si>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</si>
  <si>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</si>
  <si>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</si>
  <si>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</si>
  <si>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</si>
  <si>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</si>
  <si>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</si>
  <si>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</si>
  <si>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</si>
  <si>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</si>
  <si>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</si>
  <si>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</si>
  <si>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</si>
  <si>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</si>
  <si>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</si>
  <si>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</si>
  <si>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</si>
  <si>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</si>
  <si>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</si>
  <si>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</si>
  <si>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</si>
  <si>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</si>
  <si>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</si>
  <si>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</si>
  <si>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</si>
  <si>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</si>
  <si>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</si>
  <si>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</si>
  <si>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</si>
  <si>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</si>
  <si>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</si>
  <si>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</si>
  <si>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</si>
  <si>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</si>
  <si>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</si>
  <si>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</si>
  <si>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</si>
  <si>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</si>
  <si>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</si>
  <si>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</si>
  <si>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</si>
  <si>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</si>
  <si>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</si>
  <si>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</si>
  <si>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</si>
  <si>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</si>
  <si>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</si>
  <si>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</si>
  <si>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</si>
  <si>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</si>
  <si>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</si>
  <si>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</si>
  <si>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</si>
  <si>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</si>
  <si>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</si>
  <si>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</si>
  <si>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</si>
  <si>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</si>
  <si>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</si>
  <si>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</si>
  <si>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</si>
  <si>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</si>
  <si>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</si>
  <si>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</si>
  <si>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</si>
  <si>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</si>
  <si>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</si>
  <si>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</si>
  <si>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</si>
  <si>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</si>
  <si>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</si>
  <si>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</si>
  <si>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</si>
  <si>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</si>
  <si>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</si>
  <si>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</si>
  <si>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</si>
  <si>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</si>
  <si>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</si>
  <si>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</si>
  <si>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</si>
  <si>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</si>
  <si>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</si>
  <si>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</si>
  <si>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</si>
  <si>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</si>
  <si>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</si>
  <si>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</si>
  <si>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</si>
  <si>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</si>
  <si>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</si>
  <si>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</si>
  <si>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</si>
  <si>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</si>
  <si>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</si>
  <si>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</si>
  <si>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</si>
  <si>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</si>
  <si>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</si>
  <si>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</si>
  <si>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</si>
  <si>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</si>
  <si>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</si>
  <si>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</si>
  <si>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</si>
  <si>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</si>
  <si>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</si>
  <si>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</si>
  <si>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</si>
  <si>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</si>
  <si>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</si>
  <si>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</si>
  <si>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</si>
  <si>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</si>
  <si>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</si>
  <si>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</si>
  <si>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</si>
  <si>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</si>
  <si>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</si>
  <si>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</si>
  <si>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</si>
  <si>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</si>
  <si>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</si>
  <si>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</si>
  <si>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</si>
  <si>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</si>
  <si>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</si>
  <si>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</si>
  <si>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</si>
  <si>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</si>
  <si>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</si>
  <si>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</si>
  <si>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</si>
  <si>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</si>
  <si>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</si>
  <si>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</si>
  <si>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</si>
  <si>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</si>
  <si>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</si>
  <si>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</si>
  <si>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</si>
  <si>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</si>
  <si>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</si>
  <si>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</si>
  <si>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</si>
  <si>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</si>
  <si>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</si>
  <si>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</si>
  <si>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</si>
  <si>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</si>
  <si>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</si>
  <si>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</si>
  <si>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</si>
  <si>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</si>
  <si>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</si>
  <si>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</si>
  <si>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</si>
  <si>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</si>
  <si>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</si>
  <si>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</si>
  <si>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</si>
  <si>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</si>
  <si>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</si>
  <si>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</si>
  <si>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</si>
  <si>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</si>
  <si>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</si>
  <si>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</si>
  <si>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</si>
  <si>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</si>
  <si>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</si>
  <si>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</si>
  <si>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</si>
  <si>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</si>
  <si>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</si>
  <si>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</si>
  <si>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</si>
  <si>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</si>
  <si>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</si>
  <si>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</si>
  <si>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</si>
  <si>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</si>
  <si>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</si>
  <si>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</si>
  <si>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</si>
  <si>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</si>
  <si>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</si>
  <si>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</si>
  <si>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</si>
  <si>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</si>
  <si>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</si>
  <si>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</si>
  <si>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</si>
  <si>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</si>
  <si>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</si>
  <si>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</si>
  <si>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</si>
  <si>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</si>
  <si>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</si>
  <si>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</si>
  <si>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</si>
  <si>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</si>
  <si>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</si>
  <si>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</si>
  <si>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</si>
  <si>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</si>
  <si>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</si>
  <si>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</si>
  <si>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</si>
  <si>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</si>
  <si>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</si>
  <si>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</si>
  <si>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</si>
  <si>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</si>
  <si>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</si>
  <si>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</si>
  <si>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</si>
  <si>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</si>
  <si>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</si>
  <si>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</si>
  <si>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</si>
  <si>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</si>
  <si>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</si>
  <si>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</si>
  <si>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</si>
  <si>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</si>
  <si>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</si>
  <si>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</si>
  <si>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</si>
  <si>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</si>
  <si>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</si>
  <si>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</si>
  <si>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</si>
  <si>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</si>
  <si>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</si>
  <si>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</si>
  <si>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</si>
  <si>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</si>
  <si>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</si>
  <si>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</si>
  <si>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</si>
  <si>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</si>
  <si>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</si>
  <si>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</si>
  <si>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</si>
  <si>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</si>
  <si>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</si>
  <si>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</si>
  <si>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</si>
  <si>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</si>
  <si>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</si>
  <si>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</si>
  <si>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</si>
  <si>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</si>
  <si>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</si>
  <si>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</si>
  <si>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</si>
  <si>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</si>
  <si>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</si>
  <si>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</si>
  <si>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</si>
  <si>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</si>
  <si>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</si>
  <si>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</si>
  <si>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</si>
  <si>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</si>
  <si>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</si>
  <si>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</si>
  <si>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</si>
  <si>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</si>
  <si>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</si>
  <si>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</si>
  <si>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</si>
  <si>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</si>
  <si>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</si>
  <si>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</si>
  <si>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</si>
  <si>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</si>
  <si>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</si>
  <si>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</si>
  <si>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</si>
  <si>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</si>
  <si>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</si>
  <si>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</si>
  <si>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</si>
  <si>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</si>
  <si>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</si>
  <si>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</si>
  <si>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</si>
  <si>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</si>
  <si>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</si>
  <si>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</si>
  <si>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</si>
  <si>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</si>
  <si>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</si>
  <si>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</si>
  <si>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</si>
  <si>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</si>
  <si>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</si>
  <si>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</si>
  <si>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</si>
  <si>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</si>
  <si>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</si>
  <si>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</si>
  <si>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</si>
  <si>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</si>
  <si>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</si>
  <si>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</si>
  <si>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</si>
  <si>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</si>
  <si>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</si>
  <si>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</si>
  <si>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</si>
  <si>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</si>
  <si>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</si>
  <si>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</si>
  <si>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</si>
  <si>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</si>
  <si>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</si>
  <si>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</si>
  <si>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</si>
  <si>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</si>
  <si>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</si>
  <si>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</si>
  <si>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</si>
  <si>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</si>
  <si>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</si>
  <si>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</si>
  <si>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</si>
  <si>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</si>
  <si>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</si>
  <si>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</si>
  <si>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</si>
  <si>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</si>
  <si>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</si>
  <si>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</si>
  <si>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</si>
  <si>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</si>
  <si>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</si>
  <si>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</si>
  <si>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</si>
  <si>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</si>
  <si>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</si>
  <si>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</si>
  <si>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</si>
  <si>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</si>
  <si>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</si>
  <si>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</si>
  <si>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</si>
  <si>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</si>
  <si>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</si>
  <si>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</si>
  <si>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</si>
  <si>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</si>
  <si>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</si>
  <si>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</si>
  <si>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</si>
  <si>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</si>
  <si>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</si>
  <si>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</si>
  <si>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</si>
  <si>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</si>
  <si>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</si>
  <si>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</si>
  <si>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</si>
  <si>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</si>
  <si>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</si>
  <si>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</si>
  <si>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</si>
  <si>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</si>
  <si>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</si>
  <si>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</si>
  <si>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</si>
  <si>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</si>
  <si>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</si>
  <si>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</si>
  <si>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</si>
  <si>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</si>
  <si>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</si>
  <si>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</si>
  <si>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</si>
  <si>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</si>
  <si>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</si>
  <si>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</si>
  <si>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</si>
  <si>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</si>
  <si>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</si>
  <si>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</si>
  <si>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</si>
  <si>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</si>
  <si>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</si>
  <si>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</si>
  <si>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</si>
  <si>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</si>
  <si>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</si>
  <si>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</si>
  <si>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</si>
  <si>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</si>
  <si>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</si>
  <si>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</si>
  <si>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</si>
  <si>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</si>
  <si>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</si>
  <si>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</si>
  <si>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</si>
  <si>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</si>
  <si>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</si>
  <si>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</si>
  <si>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</si>
  <si>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</si>
  <si>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</si>
  <si>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</si>
  <si>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</si>
  <si>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</si>
  <si>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</si>
  <si>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</si>
  <si>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</si>
  <si>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</si>
  <si>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</si>
  <si>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</si>
  <si>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</si>
  <si>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</si>
  <si>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</si>
  <si>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</si>
  <si>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</si>
  <si>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</si>
  <si>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</si>
  <si>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</si>
  <si>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</si>
  <si>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</si>
  <si>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</si>
  <si>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</si>
  <si>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</si>
  <si>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</si>
  <si>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</si>
  <si>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</si>
  <si>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</si>
  <si>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</si>
  <si>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</si>
  <si>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</si>
  <si>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</si>
  <si>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</si>
  <si>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</si>
  <si>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</si>
  <si>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</si>
  <si>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</si>
  <si>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</si>
  <si>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</si>
  <si>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</si>
  <si>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</si>
  <si>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</si>
  <si>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</si>
  <si>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</si>
  <si>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</si>
  <si>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</si>
  <si>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</si>
  <si>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</si>
  <si>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</si>
  <si>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</si>
  <si>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</si>
  <si>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</si>
  <si>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</si>
  <si>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</si>
  <si>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</si>
  <si>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</si>
  <si>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</si>
  <si>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</si>
  <si>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</si>
  <si>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</si>
  <si>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</si>
  <si>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</si>
  <si>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</si>
  <si>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</si>
  <si>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</si>
  <si>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</si>
  <si>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</si>
  <si>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</si>
  <si>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</si>
  <si>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</si>
  <si>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</si>
  <si>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</si>
  <si>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</si>
  <si>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</si>
  <si>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</si>
  <si>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</si>
  <si>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</si>
  <si>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</si>
  <si>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</si>
  <si>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</si>
  <si>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</si>
  <si>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</si>
  <si>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</si>
  <si>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</si>
  <si>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</si>
  <si>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</si>
  <si>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</si>
  <si>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</si>
  <si>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</si>
  <si>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</si>
  <si>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</si>
  <si>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</si>
  <si>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</si>
  <si>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</si>
  <si>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</si>
  <si>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</si>
  <si>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</si>
  <si>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</si>
  <si>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</si>
  <si>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</si>
  <si>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</si>
  <si>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</si>
  <si>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</si>
  <si>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</si>
  <si>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</si>
  <si>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</si>
  <si>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</si>
  <si>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</si>
  <si>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</si>
  <si>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</si>
  <si>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</si>
  <si>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</si>
  <si>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</si>
  <si>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</si>
  <si>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</si>
  <si>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</si>
  <si>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</si>
  <si>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</si>
  <si>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</si>
  <si>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</si>
  <si>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</si>
  <si>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</si>
  <si>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</si>
  <si>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</si>
  <si>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</si>
  <si>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</si>
  <si>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</si>
  <si>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</si>
  <si>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</si>
  <si>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</si>
  <si>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</si>
  <si>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</si>
  <si>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</si>
  <si>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</si>
  <si>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</si>
  <si>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</si>
  <si>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</si>
  <si>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</si>
  <si>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</si>
  <si>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</si>
  <si>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</si>
  <si>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</si>
  <si>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</si>
  <si>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</si>
  <si>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</si>
  <si>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</si>
  <si>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</si>
  <si>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</si>
  <si>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</si>
  <si>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</si>
  <si>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</si>
  <si>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</si>
  <si>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</si>
  <si>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</si>
  <si>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</si>
  <si>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</si>
  <si>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</si>
  <si>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</si>
  <si>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</si>
  <si>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</si>
  <si>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</si>
  <si>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</si>
  <si>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</si>
  <si>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</si>
  <si>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</si>
  <si>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</si>
  <si>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</si>
  <si>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</si>
  <si>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</si>
  <si>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</si>
  <si>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</si>
  <si>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</si>
  <si>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</si>
  <si>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</si>
  <si>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</si>
  <si>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</si>
  <si>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</si>
  <si>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</si>
  <si>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</si>
  <si>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</si>
  <si>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</si>
  <si>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</si>
  <si>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</si>
  <si>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</si>
  <si>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</si>
  <si>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</si>
  <si>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</si>
  <si>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</si>
  <si>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</si>
  <si>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</si>
  <si>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</si>
  <si>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</si>
  <si>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</si>
  <si>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</si>
  <si>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</si>
  <si>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</si>
  <si>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</si>
  <si>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</si>
  <si>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</si>
  <si>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</si>
  <si>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</si>
  <si>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</si>
  <si>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</si>
  <si>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</si>
  <si>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</si>
  <si>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</si>
  <si>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</si>
  <si>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</si>
  <si>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</si>
  <si>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</si>
  <si>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</si>
  <si>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</si>
  <si>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</si>
  <si>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</si>
  <si>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</si>
  <si>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</si>
  <si>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</si>
  <si>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</si>
  <si>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</si>
  <si>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</si>
  <si>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</si>
  <si>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</si>
  <si>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</si>
  <si>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</si>
  <si>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</si>
  <si>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</si>
  <si>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</si>
  <si>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</si>
  <si>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</si>
  <si>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</si>
  <si>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</si>
  <si>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</si>
  <si>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</si>
  <si>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</si>
  <si>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</si>
  <si>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</si>
  <si>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</si>
  <si>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</si>
  <si>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</si>
  <si>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</si>
  <si>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</si>
  <si>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</si>
  <si>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</si>
  <si>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</si>
  <si>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</si>
  <si>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</si>
  <si>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</si>
  <si>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</si>
  <si>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</si>
  <si>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</si>
  <si>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</si>
  <si>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</si>
  <si>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</si>
  <si>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</si>
  <si>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</si>
  <si>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</si>
  <si>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</si>
  <si>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</si>
  <si>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</si>
  <si>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</si>
  <si>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</si>
  <si>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</si>
  <si>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</si>
  <si>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</si>
  <si>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</si>
  <si>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</si>
  <si>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</si>
  <si>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</si>
  <si>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</si>
  <si>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</si>
  <si>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</si>
  <si>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</si>
  <si>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</si>
  <si>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</si>
  <si>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</si>
  <si>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</si>
  <si>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</si>
  <si>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</si>
  <si>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</si>
  <si>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</si>
  <si>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</si>
  <si>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</si>
  <si>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</si>
  <si>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</si>
  <si>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</si>
  <si>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</si>
  <si>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</si>
  <si>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</si>
  <si>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</si>
  <si>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</si>
  <si>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</si>
  <si>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</si>
  <si>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</si>
  <si>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</si>
  <si>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</si>
  <si>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</si>
  <si>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</si>
  <si>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</si>
  <si>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</si>
  <si>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</si>
  <si>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</si>
  <si>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</si>
  <si>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</si>
  <si>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</si>
  <si>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</si>
  <si>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</si>
  <si>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</si>
  <si>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</si>
  <si>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</si>
  <si>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</si>
  <si>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</si>
  <si>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</si>
  <si>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</si>
  <si>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</si>
  <si>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</si>
  <si>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</si>
  <si>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</si>
  <si>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</si>
  <si>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</si>
  <si>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</si>
  <si>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</si>
  <si>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</si>
  <si>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</si>
  <si>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</si>
  <si>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</si>
  <si>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</si>
  <si>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</si>
  <si>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</si>
  <si>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</si>
  <si>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</si>
  <si>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</si>
  <si>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</si>
  <si>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</si>
  <si>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</si>
  <si>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</si>
  <si>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</si>
  <si>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</si>
  <si>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</si>
  <si>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</si>
  <si>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</si>
  <si>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</si>
  <si>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</si>
  <si>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</si>
  <si>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</si>
  <si>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</si>
  <si>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</si>
  <si>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</si>
  <si>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</si>
  <si>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</si>
  <si>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</si>
  <si>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</si>
  <si>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</si>
  <si>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</si>
  <si>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</si>
  <si>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</si>
  <si>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</si>
  <si>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</si>
  <si>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</si>
  <si>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</si>
  <si>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</si>
  <si>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</si>
  <si>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</si>
  <si>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</si>
  <si>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</si>
  <si>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</si>
  <si>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</si>
  <si>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</si>
  <si>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</si>
  <si>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</si>
  <si>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</si>
  <si>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</si>
  <si>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</si>
  <si>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</si>
  <si>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</si>
  <si>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</si>
  <si>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</si>
  <si>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</si>
  <si>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</si>
  <si>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</si>
  <si>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</si>
  <si>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</si>
  <si>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</si>
  <si>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</si>
  <si>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</si>
  <si>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</si>
  <si>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</si>
  <si>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</si>
  <si>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</si>
  <si>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</si>
  <si>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</si>
  <si>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</si>
  <si>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</si>
  <si>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</si>
  <si>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</si>
  <si>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</si>
  <si>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</si>
  <si>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</si>
  <si>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</si>
  <si>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</si>
  <si>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</si>
  <si>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</si>
  <si>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</si>
  <si>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</si>
  <si>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</si>
  <si>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</si>
  <si>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</si>
  <si>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</si>
  <si>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</si>
  <si>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</si>
  <si>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</si>
  <si>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</si>
  <si>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</si>
  <si>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</si>
  <si>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</si>
  <si>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</si>
  <si>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</si>
  <si>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</si>
  <si>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</si>
  <si>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</si>
  <si>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</si>
  <si>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</si>
  <si>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</si>
  <si>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</si>
  <si>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</si>
  <si>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</si>
  <si>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</si>
  <si>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</si>
  <si>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</si>
  <si>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</si>
  <si>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</si>
  <si>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</si>
  <si>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</si>
  <si>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</si>
  <si>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</si>
  <si>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</si>
  <si>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</si>
  <si>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</si>
  <si>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</si>
  <si>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</si>
  <si>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</si>
  <si>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</si>
  <si>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</si>
  <si>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</si>
  <si>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</si>
  <si>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</si>
  <si>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</si>
  <si>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</si>
  <si>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</si>
  <si>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</si>
  <si>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</si>
  <si>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</si>
  <si>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</si>
  <si>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</si>
  <si>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</si>
  <si>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</si>
  <si>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</si>
  <si>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</si>
  <si>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</si>
  <si>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</si>
  <si>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</si>
  <si>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</si>
  <si>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</si>
  <si>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</si>
  <si>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</si>
  <si>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</si>
  <si>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</si>
  <si>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</si>
  <si>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</si>
  <si>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</si>
  <si>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</si>
  <si>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</si>
  <si>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</si>
  <si>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</si>
  <si>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</si>
  <si>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</si>
  <si>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</si>
  <si>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</si>
  <si>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</si>
  <si>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</si>
  <si>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</si>
  <si>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</si>
  <si>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</si>
  <si>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</si>
  <si>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</si>
  <si>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</si>
  <si>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</si>
  <si>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</si>
  <si>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</si>
  <si>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</si>
  <si>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</si>
  <si>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</si>
  <si>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</si>
  <si>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</si>
  <si>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</si>
  <si>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</si>
  <si>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</si>
  <si>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</si>
  <si>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</si>
  <si>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</si>
  <si>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</si>
  <si>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</si>
  <si>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</si>
  <si>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</si>
  <si>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</si>
  <si>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</si>
  <si>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</si>
  <si>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</si>
  <si>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</si>
  <si>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</si>
  <si>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</si>
  <si>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</si>
  <si>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</si>
  <si>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</si>
  <si>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</si>
  <si>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</si>
  <si>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</si>
  <si>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</si>
  <si>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</si>
  <si>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</si>
  <si>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</si>
  <si>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</si>
  <si>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</si>
  <si>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</si>
  <si>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</si>
  <si>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</si>
  <si>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</si>
  <si>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</si>
  <si>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</si>
  <si>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</si>
  <si>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</si>
  <si>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</si>
  <si>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</si>
  <si>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</si>
  <si>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</si>
  <si>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</si>
  <si>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</si>
  <si>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</si>
  <si>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</si>
  <si>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</si>
  <si>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</si>
  <si>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</si>
  <si>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</si>
  <si>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</si>
  <si>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</si>
  <si>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</si>
  <si>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</si>
  <si>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</si>
  <si>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</si>
  <si>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</si>
  <si>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</si>
  <si>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</si>
  <si>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</si>
  <si>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</si>
  <si>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</si>
  <si>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</si>
  <si>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</si>
  <si>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</si>
  <si>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</si>
  <si>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</si>
  <si>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</si>
  <si>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</si>
  <si>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</si>
  <si>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</si>
  <si>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</si>
  <si>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</si>
  <si>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</si>
  <si>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</si>
  <si>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</si>
  <si>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</si>
  <si>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</si>
  <si>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</si>
  <si>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</si>
  <si>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</si>
  <si>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</si>
  <si>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</si>
  <si>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</si>
  <si>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</si>
  <si>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</si>
  <si>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</si>
  <si>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</si>
  <si>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</si>
  <si>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</si>
  <si>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</si>
  <si>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</si>
  <si>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</si>
  <si>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</si>
  <si>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</si>
  <si>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</si>
  <si>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</si>
  <si>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</si>
  <si>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</si>
  <si>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</si>
  <si>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</si>
  <si>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</si>
  <si>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</si>
  <si>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</si>
  <si>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</si>
  <si>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</si>
  <si>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</si>
  <si>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</si>
  <si>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</si>
  <si>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</si>
  <si>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</si>
  <si>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</si>
  <si>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</si>
  <si>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</si>
  <si>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</si>
  <si>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</si>
  <si>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</si>
  <si>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</si>
  <si>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</si>
  <si>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</si>
  <si>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</si>
  <si>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</si>
  <si>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</si>
  <si>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</si>
  <si>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</si>
  <si>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</si>
  <si>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</si>
  <si>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</si>
  <si>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</si>
  <si>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</si>
  <si>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</si>
  <si>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</si>
  <si>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</si>
  <si>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</si>
  <si>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</si>
  <si>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</si>
  <si>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</si>
  <si>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</si>
  <si>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</si>
  <si>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</si>
  <si>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</si>
  <si>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</si>
  <si>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</si>
  <si>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</si>
  <si>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</si>
  <si>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</si>
  <si>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</si>
  <si>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</si>
  <si>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</si>
  <si>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</si>
  <si>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</si>
  <si>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</si>
  <si>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</si>
  <si>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</si>
  <si>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</si>
  <si>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</si>
  <si>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</si>
  <si>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</si>
  <si>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</si>
  <si>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</si>
  <si>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</si>
  <si>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</si>
  <si>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</si>
  <si>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</si>
  <si>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</si>
  <si>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</si>
  <si>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</si>
  <si>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</si>
  <si>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</si>
  <si>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</si>
  <si>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</si>
  <si>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</si>
  <si>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</si>
  <si>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</si>
  <si>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</si>
  <si>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</si>
  <si>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</si>
  <si>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</si>
  <si>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</si>
  <si>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</si>
  <si>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</si>
  <si>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</si>
  <si>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</si>
  <si>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</si>
  <si>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</si>
  <si>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</si>
  <si>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</si>
  <si>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</si>
  <si>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</si>
  <si>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</si>
  <si>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</si>
  <si>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</si>
  <si>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</si>
  <si>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</si>
  <si>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</si>
  <si>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</si>
  <si>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</si>
  <si>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</si>
  <si>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</si>
  <si>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</si>
  <si>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</si>
  <si>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</si>
  <si>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</si>
  <si>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</si>
  <si>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</si>
  <si>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</si>
  <si>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</si>
  <si>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</si>
  <si>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</si>
  <si>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</si>
  <si>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</si>
  <si>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</si>
  <si>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</si>
  <si>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</si>
  <si>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</si>
  <si>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</si>
  <si>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</si>
  <si>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</si>
  <si>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</si>
  <si>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</si>
  <si>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</si>
  <si>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</si>
  <si>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</si>
  <si>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</si>
  <si>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</si>
  <si>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</si>
  <si>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</si>
  <si>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</si>
  <si>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</si>
  <si>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</si>
  <si>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</si>
  <si>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</si>
  <si>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</si>
  <si>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</si>
  <si>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</si>
  <si>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</si>
  <si>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</si>
  <si>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</si>
  <si>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</si>
  <si>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</si>
  <si>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</si>
  <si>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</si>
  <si>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</si>
  <si>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</si>
  <si>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</si>
  <si>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</si>
  <si>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</si>
  <si>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</si>
  <si>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</si>
  <si>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</si>
  <si>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</si>
  <si>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</si>
  <si>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</si>
  <si>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</si>
  <si>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</si>
  <si>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</si>
  <si>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</si>
  <si>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</si>
  <si>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</si>
  <si>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</si>
  <si>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</si>
  <si>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</si>
  <si>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</si>
  <si>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</si>
  <si>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</si>
  <si>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</si>
  <si>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</si>
  <si>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</si>
  <si>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</si>
  <si>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</si>
  <si>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</si>
  <si>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</si>
  <si>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</si>
  <si>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</si>
  <si>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</si>
  <si>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</si>
  <si>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</si>
  <si>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</si>
  <si>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</si>
  <si>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</si>
  <si>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</si>
  <si>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</si>
  <si>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</si>
  <si>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</si>
  <si>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</si>
  <si>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</si>
  <si>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</si>
  <si>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</si>
  <si>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</si>
  <si>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</si>
  <si>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</si>
  <si>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</si>
  <si>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</si>
  <si>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</si>
  <si>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</si>
  <si>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</si>
  <si>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</si>
  <si>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</si>
  <si>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</si>
  <si>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</si>
  <si>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</si>
  <si>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</si>
  <si>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</si>
  <si>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</si>
  <si>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</si>
  <si>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</si>
  <si>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</si>
  <si>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</si>
  <si>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</si>
  <si>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</si>
  <si>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</si>
  <si>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</si>
  <si>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</si>
  <si>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</si>
  <si>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</si>
  <si>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</si>
  <si>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</si>
  <si>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</si>
  <si>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</si>
  <si>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</si>
  <si>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</si>
  <si>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</si>
  <si>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</si>
  <si>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</si>
  <si>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</si>
  <si>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</si>
  <si>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</si>
  <si>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</si>
  <si>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</si>
  <si>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</si>
  <si>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</si>
  <si>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</si>
  <si>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</si>
  <si>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</si>
  <si>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</si>
  <si>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</si>
  <si>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</si>
  <si>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</si>
  <si>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</si>
  <si>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</si>
  <si>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</si>
  <si>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</si>
  <si>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</si>
  <si>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</si>
  <si>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</si>
  <si>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</si>
  <si>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</si>
  <si>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</si>
  <si>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</si>
  <si>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</si>
  <si>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</si>
  <si>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</si>
  <si>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</si>
  <si>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</si>
  <si>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</si>
  <si>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</si>
  <si>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</si>
  <si>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</si>
  <si>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</si>
  <si>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</si>
  <si>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</si>
  <si>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</si>
  <si>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</si>
  <si>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</si>
  <si>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</si>
  <si>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</si>
  <si>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</si>
  <si>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</si>
  <si>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</si>
  <si>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</si>
  <si>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</si>
  <si>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</si>
  <si>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</si>
  <si>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</si>
  <si>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</si>
  <si>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</si>
  <si>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</si>
  <si>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</si>
  <si>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</si>
  <si>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</si>
  <si>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</si>
  <si>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</si>
  <si>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</si>
  <si>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</si>
  <si>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</si>
  <si>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</si>
  <si>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</si>
  <si>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</si>
  <si>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</si>
  <si>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</si>
  <si>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</si>
  <si>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</si>
  <si>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</si>
  <si>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</si>
  <si>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</si>
  <si>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</si>
  <si>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</si>
  <si>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</si>
  <si>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</si>
  <si>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</si>
  <si>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</si>
  <si>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</si>
  <si>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</si>
  <si>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</si>
  <si>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</si>
  <si>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</si>
  <si>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</si>
  <si>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</si>
  <si>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</si>
  <si>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</si>
  <si>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</si>
  <si>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</si>
  <si>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</si>
  <si>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</si>
  <si>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</si>
  <si>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</si>
  <si>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</si>
  <si>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</si>
  <si>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</si>
  <si>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</si>
  <si>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</si>
  <si>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</si>
  <si>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</si>
  <si>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</si>
  <si>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</si>
  <si>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</si>
  <si>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</si>
  <si>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</si>
  <si>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</si>
  <si>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</si>
  <si>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</si>
  <si>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</si>
  <si>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</si>
  <si>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</si>
  <si>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</si>
  <si>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</si>
  <si>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</si>
  <si>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</si>
  <si>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</si>
  <si>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</si>
  <si>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</si>
  <si>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</si>
  <si>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</si>
  <si>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</si>
  <si>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</si>
  <si>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</si>
  <si>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</si>
  <si>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</si>
  <si>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</si>
  <si>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</si>
  <si>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</si>
  <si>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</si>
  <si>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</si>
  <si>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</si>
  <si>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</si>
  <si>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</si>
  <si>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</si>
  <si>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</si>
  <si>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</si>
  <si>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</si>
  <si>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</si>
  <si>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</si>
  <si>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</si>
  <si>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</si>
  <si>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</si>
  <si>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</si>
  <si>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</si>
  <si>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</si>
  <si>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</si>
  <si>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</si>
  <si>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</si>
  <si>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</si>
  <si>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</si>
  <si>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</si>
  <si>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</si>
  <si>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</si>
  <si>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</si>
  <si>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</si>
  <si>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</si>
  <si>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</si>
  <si>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</si>
  <si>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</si>
  <si>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</si>
  <si>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</si>
  <si>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</si>
  <si>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</si>
  <si>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</si>
  <si>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</si>
  <si>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</si>
  <si>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</si>
  <si>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</si>
  <si>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</si>
  <si>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</si>
  <si>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</si>
  <si>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</si>
  <si>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</si>
  <si>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</si>
  <si>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</si>
  <si>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</si>
  <si>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</si>
  <si>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</si>
  <si>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</si>
  <si>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</si>
  <si>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</si>
  <si>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</si>
  <si>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</si>
  <si>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</si>
  <si>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</si>
  <si>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</si>
  <si>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</si>
  <si>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</si>
  <si>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</si>
  <si>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</si>
  <si>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</si>
  <si>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</si>
  <si>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</si>
  <si>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</si>
  <si>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</si>
  <si>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</si>
  <si>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</si>
  <si>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</si>
  <si>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</si>
  <si>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</si>
  <si>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</si>
  <si>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</si>
  <si>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</si>
  <si>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</si>
  <si>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</si>
  <si>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</si>
  <si>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</si>
  <si>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</si>
  <si>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</si>
  <si>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</si>
  <si>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</si>
  <si>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</si>
  <si>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</si>
  <si>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</si>
  <si>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</si>
  <si>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</si>
  <si>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</si>
  <si>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</si>
  <si>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</si>
  <si>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</si>
  <si>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</si>
  <si>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</si>
  <si>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</si>
  <si>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</si>
  <si>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</si>
  <si>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</si>
  <si>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</si>
  <si>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</si>
  <si>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</si>
  <si>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</si>
  <si>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</si>
  <si>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</si>
  <si>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</si>
  <si>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</si>
  <si>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</si>
  <si>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</si>
  <si>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</si>
  <si>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</si>
  <si>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</si>
  <si>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</si>
  <si>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</si>
  <si>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</si>
  <si>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</si>
  <si>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</si>
  <si>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</si>
  <si>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</si>
  <si>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</si>
  <si>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</si>
  <si>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</si>
  <si>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</si>
  <si>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</si>
  <si>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</si>
  <si>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</si>
  <si>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</si>
  <si>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</si>
  <si>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</si>
  <si>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</si>
  <si>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</si>
  <si>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</si>
  <si>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</si>
  <si>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</si>
  <si>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</si>
  <si>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</si>
  <si>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</si>
  <si>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</si>
  <si>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</si>
  <si>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</si>
  <si>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</si>
  <si>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</si>
  <si>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</si>
  <si>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</si>
  <si>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</si>
  <si>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</si>
  <si>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</si>
  <si>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</si>
  <si>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</si>
  <si>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</si>
  <si>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</si>
  <si>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</si>
  <si>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</si>
  <si>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</si>
  <si>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</si>
  <si>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</si>
  <si>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</si>
  <si>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</si>
  <si>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</si>
  <si>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</si>
  <si>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</si>
  <si>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</si>
  <si>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</si>
  <si>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</si>
  <si>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</si>
  <si>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</si>
  <si>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</si>
  <si>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</si>
  <si>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</si>
  <si>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</si>
  <si>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</si>
  <si>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</si>
  <si>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</si>
  <si>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</si>
  <si>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</si>
  <si>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</si>
  <si>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</si>
  <si>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</si>
  <si>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</si>
  <si>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</si>
  <si>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</si>
  <si>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</si>
  <si>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</si>
  <si>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</si>
  <si>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</si>
  <si>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</si>
  <si>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</si>
  <si>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</si>
  <si>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</si>
  <si>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</si>
  <si>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</si>
  <si>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</si>
  <si>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</si>
  <si>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</si>
  <si>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</si>
  <si>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</si>
  <si>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</si>
  <si>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</si>
  <si>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</si>
  <si>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</si>
  <si>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</si>
  <si>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</si>
  <si>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</si>
  <si>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</si>
  <si>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</si>
  <si>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</si>
  <si>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</si>
  <si>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</si>
  <si>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</si>
  <si>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</si>
  <si>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</si>
  <si>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</si>
  <si>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</si>
  <si>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</si>
  <si>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</si>
  <si>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</si>
  <si>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</si>
  <si>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</si>
  <si>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</si>
  <si>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</si>
  <si>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</si>
  <si>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</si>
  <si>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</si>
  <si>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</si>
  <si>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</si>
  <si>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</si>
  <si>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</si>
  <si>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</si>
  <si>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</si>
  <si>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</si>
  <si>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</si>
  <si>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</si>
  <si>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</si>
  <si>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</si>
  <si>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</si>
  <si>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</si>
  <si>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</si>
  <si>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</si>
  <si>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</si>
  <si>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</si>
  <si>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</si>
  <si>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</si>
  <si>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</si>
  <si>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</si>
  <si>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</si>
  <si>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</si>
  <si>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</si>
  <si>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</si>
  <si>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</si>
  <si>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</si>
  <si>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</si>
  <si>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</si>
  <si>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</si>
  <si>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</si>
  <si>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</si>
  <si>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</si>
  <si>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</si>
  <si>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</si>
  <si>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</si>
  <si>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</si>
  <si>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</si>
  <si>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</si>
  <si>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</si>
  <si>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</si>
  <si>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</si>
  <si>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</si>
  <si>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</si>
  <si>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</si>
  <si>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</si>
  <si>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</si>
  <si>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</si>
  <si>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</si>
  <si>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</si>
  <si>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</si>
  <si>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</si>
  <si>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</si>
  <si>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</si>
  <si>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</si>
  <si>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</si>
  <si>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</si>
  <si>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</si>
  <si>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</si>
  <si>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</si>
  <si>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</si>
  <si>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</si>
  <si>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</si>
  <si>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</si>
  <si>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</si>
  <si>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</si>
  <si>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</si>
  <si>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</si>
  <si>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</si>
  <si>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</si>
  <si>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</si>
  <si>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</si>
  <si>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</si>
  <si>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</si>
  <si>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</si>
  <si>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</si>
  <si>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</si>
  <si>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</si>
  <si>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</si>
  <si>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</si>
  <si>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</si>
  <si>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</si>
  <si>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</si>
  <si>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</si>
  <si>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</si>
  <si>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</si>
  <si>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</si>
  <si>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</si>
  <si>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</si>
  <si>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</si>
  <si>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</si>
  <si>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</si>
  <si>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</si>
  <si>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</si>
  <si>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</si>
  <si>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</si>
  <si>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</si>
  <si>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</si>
  <si>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</si>
  <si>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</si>
  <si>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</si>
  <si>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</si>
  <si>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</si>
  <si>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</si>
  <si>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</si>
  <si>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</si>
  <si>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</si>
  <si>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</si>
  <si>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</si>
  <si>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</si>
  <si>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</si>
  <si>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</si>
  <si>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</si>
  <si>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</si>
  <si>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</si>
  <si>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</si>
  <si>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</si>
  <si>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</si>
  <si>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</si>
  <si>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</si>
  <si>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</si>
  <si>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</si>
  <si>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</si>
  <si>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</si>
  <si>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</si>
  <si>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</si>
  <si>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</si>
  <si>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</si>
  <si>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</si>
  <si>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</si>
  <si>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</si>
  <si>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</si>
  <si>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</si>
  <si>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</si>
  <si>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</si>
  <si>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</si>
  <si>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</si>
  <si>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</si>
  <si>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</si>
  <si>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</si>
  <si>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</si>
  <si>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</si>
  <si>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</si>
  <si>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</si>
  <si>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</si>
  <si>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</si>
  <si>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</si>
  <si>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</si>
  <si>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</si>
  <si>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</si>
  <si>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</si>
  <si>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</si>
  <si>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</si>
  <si>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</si>
  <si>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</si>
  <si>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</si>
  <si>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</si>
  <si>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</si>
  <si>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</si>
  <si>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</si>
  <si>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</si>
  <si>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</si>
  <si>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</si>
  <si>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</si>
  <si>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</si>
  <si>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</si>
  <si>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</si>
  <si>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</si>
  <si>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</si>
  <si>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</si>
  <si>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</si>
  <si>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</si>
  <si>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</si>
  <si>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</si>
  <si>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</si>
  <si>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</si>
  <si>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</si>
  <si>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</si>
  <si>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</si>
  <si>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</si>
  <si>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</si>
  <si>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</si>
  <si>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</si>
  <si>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</si>
  <si>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</si>
  <si>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</si>
  <si>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</si>
  <si>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</si>
  <si>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</si>
  <si>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</si>
  <si>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</si>
  <si>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</si>
  <si>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</si>
  <si>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</si>
  <si>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</si>
  <si>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</si>
  <si>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</si>
  <si>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</si>
  <si>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</si>
  <si>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</si>
  <si>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</si>
  <si>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</si>
  <si>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</si>
  <si>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</si>
  <si>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</si>
  <si>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</si>
  <si>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</si>
  <si>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</si>
  <si>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</si>
  <si>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</si>
  <si>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</si>
  <si>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</si>
  <si>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</si>
  <si>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</si>
  <si>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</si>
  <si>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</si>
  <si>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</si>
  <si>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</si>
  <si>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</si>
  <si>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</si>
  <si>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</si>
  <si>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</si>
  <si>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</si>
  <si>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</si>
  <si>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</si>
  <si>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</si>
  <si>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</si>
  <si>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</si>
  <si>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</si>
  <si>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</si>
  <si>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</si>
  <si>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</si>
  <si>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</si>
  <si>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</si>
  <si>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</si>
  <si>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</si>
  <si>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</si>
  <si>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</si>
  <si>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</si>
  <si>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</si>
  <si>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</si>
  <si>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</si>
  <si>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</si>
  <si>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</si>
  <si>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</si>
  <si>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</si>
  <si>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</si>
  <si>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</si>
  <si>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</si>
  <si>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</si>
  <si>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</si>
  <si>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</si>
  <si>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</si>
  <si>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</si>
  <si>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</si>
  <si>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</si>
  <si>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</si>
  <si>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</si>
  <si>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</si>
  <si>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</si>
  <si>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</si>
  <si>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</si>
  <si>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</si>
  <si>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</si>
  <si>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</si>
  <si>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</si>
  <si>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</si>
  <si>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</si>
  <si>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</si>
  <si>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</si>
  <si>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</si>
  <si>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</si>
  <si>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</si>
  <si>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</si>
  <si>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</si>
  <si>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</si>
  <si>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</si>
  <si>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</si>
  <si>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</si>
  <si>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</si>
  <si>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</si>
  <si>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</si>
  <si>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</si>
  <si>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</si>
  <si>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</si>
  <si>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</si>
  <si>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</si>
  <si>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</si>
  <si>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</si>
  <si>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</si>
  <si>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</si>
  <si>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</si>
  <si>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</si>
  <si>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</si>
  <si>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</si>
  <si>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</si>
  <si>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</si>
  <si>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</si>
  <si>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</si>
  <si>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</si>
  <si>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</si>
  <si>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</si>
  <si>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</si>
  <si>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</si>
  <si>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</si>
  <si>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</si>
  <si>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</si>
  <si>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</si>
  <si>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</si>
  <si>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</si>
  <si>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</si>
  <si>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</si>
  <si>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</si>
  <si>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</si>
  <si>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</si>
  <si>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</si>
  <si>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</si>
  <si>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</si>
  <si>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</si>
  <si>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</si>
  <si>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</si>
  <si>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</si>
  <si>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</si>
  <si>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</si>
  <si>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</si>
  <si>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</si>
  <si>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</si>
  <si>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</si>
  <si>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</si>
  <si>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</si>
  <si>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</si>
  <si>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</si>
  <si>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</si>
  <si>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</si>
  <si>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</si>
  <si>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</si>
  <si>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</si>
  <si>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</si>
  <si>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</si>
  <si>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</si>
  <si>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</si>
  <si>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</si>
  <si>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</si>
  <si>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</si>
  <si>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</si>
  <si>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</si>
  <si>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</si>
  <si>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</si>
  <si>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</si>
  <si>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</si>
  <si>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</si>
  <si>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</si>
  <si>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</si>
  <si>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</si>
  <si>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</si>
  <si>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</si>
  <si>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</si>
  <si>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</si>
  <si>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</si>
  <si>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</si>
  <si>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</si>
  <si>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</si>
  <si>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</si>
  <si>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</si>
  <si>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</si>
  <si>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</si>
  <si>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</si>
  <si>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</si>
  <si>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</si>
  <si>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</si>
  <si>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</si>
  <si>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</si>
  <si>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</si>
  <si>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</si>
  <si>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</si>
  <si>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</si>
  <si>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</si>
  <si>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</si>
  <si>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</si>
  <si>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</si>
  <si>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</si>
  <si>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</si>
  <si>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</si>
  <si>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</si>
  <si>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</si>
  <si>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</si>
  <si>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</si>
  <si>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</si>
  <si>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</si>
  <si>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</si>
  <si>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</si>
  <si>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</si>
  <si>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</si>
  <si>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</si>
  <si>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</si>
  <si>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</si>
  <si>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</si>
  <si>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</si>
  <si>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</si>
  <si>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</si>
  <si>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</si>
  <si>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</si>
  <si>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</si>
  <si>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</si>
  <si>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</si>
  <si>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</si>
  <si>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</si>
  <si>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</si>
  <si>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</si>
  <si>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</si>
  <si>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</si>
  <si>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</si>
  <si>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</si>
  <si>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</si>
  <si>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</si>
  <si>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</si>
  <si>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</si>
  <si>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</si>
  <si>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</si>
  <si>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</si>
  <si>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</si>
  <si>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</si>
  <si>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</si>
  <si>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</si>
  <si>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</si>
  <si>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</si>
  <si>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</si>
  <si>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</si>
  <si>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</si>
  <si>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</si>
  <si>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</si>
  <si>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</si>
  <si>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</si>
  <si>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</si>
  <si>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</si>
  <si>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</si>
  <si>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</si>
  <si>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</si>
  <si>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</si>
  <si>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</si>
  <si>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</si>
  <si>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</si>
  <si>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</si>
  <si>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</si>
  <si>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</si>
  <si>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</si>
  <si>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</si>
  <si>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</si>
  <si>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</si>
  <si>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</si>
  <si>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</si>
  <si>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</si>
  <si>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</si>
  <si>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</si>
  <si>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</si>
  <si>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</si>
  <si>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</si>
  <si>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</si>
  <si>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</si>
  <si>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</si>
  <si>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</si>
  <si>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</si>
  <si>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</si>
  <si>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</si>
  <si>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</si>
  <si>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</si>
  <si>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</si>
  <si>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</si>
  <si>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</si>
  <si>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</si>
  <si>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</si>
  <si>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</si>
  <si>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</si>
  <si>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</si>
  <si>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</si>
  <si>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</si>
  <si>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</si>
  <si>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</si>
  <si>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</si>
  <si>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</si>
  <si>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</si>
  <si>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</si>
  <si>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</si>
  <si>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</si>
  <si>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</si>
  <si>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</si>
  <si>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</si>
  <si>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</si>
  <si>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</si>
  <si>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</si>
  <si>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</si>
  <si>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</si>
  <si>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</si>
  <si>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</si>
  <si>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</si>
  <si>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</si>
  <si>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</si>
  <si>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</si>
  <si>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</si>
  <si>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</si>
  <si>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</si>
  <si>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</si>
  <si>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</si>
  <si>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</si>
  <si>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</si>
  <si>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</si>
  <si>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</si>
  <si>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</si>
  <si>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</si>
  <si>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</si>
  <si>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</si>
  <si>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</si>
  <si>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</si>
  <si>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</si>
  <si>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</si>
  <si>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</si>
  <si>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</si>
  <si>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</si>
  <si>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</si>
  <si>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</si>
  <si>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</si>
  <si>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</si>
  <si>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</si>
  <si>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</si>
  <si>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</si>
  <si>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</si>
  <si>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</si>
  <si>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</si>
  <si>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</si>
  <si>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</si>
  <si>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</si>
  <si>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</si>
  <si>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</si>
  <si>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</si>
  <si>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</si>
  <si>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</si>
  <si>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</si>
  <si>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</si>
  <si>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</si>
  <si>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</si>
  <si>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</si>
  <si>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</si>
  <si>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</si>
  <si>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</si>
  <si>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</si>
  <si>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</si>
  <si>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</si>
  <si>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</si>
  <si>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</si>
  <si>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</si>
  <si>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</si>
  <si>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</si>
  <si>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</si>
  <si>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</si>
  <si>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</si>
  <si>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</si>
  <si>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</si>
  <si>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</si>
  <si>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</si>
  <si>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</si>
  <si>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</si>
  <si>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</si>
  <si>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</si>
  <si>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</si>
  <si>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</si>
  <si>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</si>
  <si>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</si>
  <si>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</si>
  <si>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</si>
  <si>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</si>
  <si>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</si>
  <si>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</si>
  <si>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</si>
  <si>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</si>
  <si>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</si>
  <si>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</si>
  <si>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</si>
  <si>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</si>
  <si>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</si>
  <si>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</si>
  <si>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</si>
  <si>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</si>
  <si>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</si>
  <si>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</si>
  <si>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</si>
  <si>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</si>
  <si>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</si>
  <si>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</si>
  <si>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</si>
  <si>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</si>
  <si>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</si>
  <si>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</si>
  <si>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</si>
  <si>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</si>
  <si>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</si>
  <si>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</si>
  <si>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</si>
  <si>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</si>
  <si>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</si>
  <si>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</si>
  <si>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</si>
  <si>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</si>
  <si>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</si>
  <si>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</si>
  <si>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</si>
  <si>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</si>
  <si>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</si>
  <si>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</si>
  <si>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</si>
  <si>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</si>
  <si>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</si>
  <si>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</si>
  <si>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</si>
  <si>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</si>
  <si>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</si>
  <si>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</si>
  <si>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</si>
  <si>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</si>
  <si>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</si>
  <si>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</si>
  <si>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</si>
  <si>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</si>
  <si>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</si>
  <si>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</si>
  <si>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</si>
  <si>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</si>
  <si>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</si>
  <si>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</si>
  <si>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</si>
  <si>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</si>
  <si>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</si>
  <si>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</si>
  <si>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</si>
  <si>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</si>
  <si>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</si>
  <si>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</si>
  <si>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</si>
  <si>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</si>
  <si>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</si>
  <si>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</si>
  <si>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</si>
  <si>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</si>
  <si>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</si>
  <si>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</si>
  <si>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</si>
  <si>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</si>
  <si>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</si>
  <si>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</si>
  <si>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</si>
  <si>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</si>
  <si>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</si>
  <si>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</si>
  <si>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</si>
  <si>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</si>
  <si>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</si>
  <si>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</si>
  <si>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</si>
  <si>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</si>
  <si>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</si>
  <si>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</si>
  <si>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</si>
  <si>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</si>
  <si>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</si>
  <si>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</si>
  <si>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</si>
  <si>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</si>
  <si>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</si>
  <si>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</si>
  <si>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</si>
  <si>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</si>
  <si>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</si>
  <si>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</si>
  <si>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</si>
  <si>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</si>
  <si>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</si>
  <si>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</si>
  <si>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</si>
  <si>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</si>
  <si>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</si>
  <si>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</si>
  <si>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</si>
  <si>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</si>
  <si>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</si>
  <si>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</si>
  <si>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</si>
  <si>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</si>
  <si>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</si>
  <si>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</si>
  <si>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</si>
  <si>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</si>
  <si>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</si>
  <si>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</si>
  <si>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</si>
  <si>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</si>
  <si>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</si>
  <si>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</si>
  <si>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</si>
  <si>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</si>
  <si>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</si>
  <si>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</si>
  <si>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</si>
  <si>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</si>
  <si>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</si>
  <si>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</si>
  <si>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</si>
  <si>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</si>
  <si>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</si>
  <si>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</si>
  <si>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</si>
  <si>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</si>
  <si>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</si>
  <si>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</si>
  <si>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</si>
  <si>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</si>
  <si>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</si>
  <si>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</si>
  <si>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</si>
  <si>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</si>
  <si>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</si>
  <si>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</si>
  <si>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</si>
  <si>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</si>
  <si>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</si>
  <si>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</si>
  <si>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</si>
  <si>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</si>
  <si>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</si>
  <si>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</si>
  <si>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</si>
  <si>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</si>
  <si>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</si>
  <si>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</si>
  <si>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</si>
  <si>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</si>
  <si>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</si>
  <si>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</si>
  <si>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</si>
  <si>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</si>
  <si>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</si>
  <si>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</si>
  <si>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</si>
  <si>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</si>
  <si>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</si>
  <si>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</si>
  <si>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</si>
  <si>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</si>
  <si>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</si>
  <si>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</si>
  <si>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</si>
  <si>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</si>
  <si>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</si>
  <si>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</si>
  <si>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</si>
  <si>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</si>
  <si>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</si>
  <si>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</si>
  <si>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</si>
  <si>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</si>
  <si>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</si>
  <si>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</si>
  <si>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</si>
  <si>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</si>
  <si>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</si>
  <si>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</si>
  <si>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</si>
  <si>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</si>
  <si>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</si>
  <si>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</si>
  <si>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</si>
  <si>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</si>
  <si>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</si>
  <si>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</si>
  <si>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</si>
  <si>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</si>
  <si>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</si>
  <si>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</si>
  <si>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</si>
  <si>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</si>
  <si>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</si>
  <si>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</si>
  <si>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</si>
  <si>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</si>
  <si>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</si>
  <si>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</si>
  <si>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</si>
  <si>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</si>
  <si>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</si>
  <si>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</si>
  <si>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</si>
  <si>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</si>
  <si>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</si>
  <si>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</si>
  <si>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</si>
  <si>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</si>
  <si>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</si>
  <si>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</si>
  <si>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</si>
  <si>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</si>
  <si>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</si>
  <si>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</si>
  <si>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</si>
  <si>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</si>
  <si>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</si>
  <si>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</si>
  <si>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</si>
  <si>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</si>
  <si>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</si>
  <si>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</si>
  <si>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</si>
  <si>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</si>
  <si>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</si>
  <si>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</si>
  <si>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</si>
  <si>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</si>
  <si>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</si>
  <si>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</si>
  <si>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</si>
  <si>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</si>
  <si>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</si>
  <si>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</si>
  <si>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</si>
  <si>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</si>
  <si>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</si>
  <si>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</si>
  <si>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</si>
  <si>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</si>
  <si>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</si>
  <si>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</si>
  <si>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</si>
  <si>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</si>
  <si>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</si>
  <si>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</si>
  <si>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</si>
  <si>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</si>
  <si>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</si>
  <si>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</si>
  <si>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</si>
  <si>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</si>
  <si>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</si>
  <si>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</si>
  <si>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</si>
  <si>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</si>
  <si>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</si>
  <si>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</si>
  <si>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</si>
  <si>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</si>
  <si>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</si>
  <si>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</si>
  <si>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</si>
  <si>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</si>
  <si>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</si>
  <si>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</si>
  <si>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</si>
  <si>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</si>
  <si>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</si>
  <si>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</si>
  <si>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</si>
  <si>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</si>
  <si>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</si>
  <si>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</si>
  <si>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</si>
  <si>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</si>
  <si>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</si>
  <si>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</si>
  <si>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</si>
  <si>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</si>
  <si>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</si>
  <si>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</si>
  <si>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</si>
  <si>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</si>
  <si>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</si>
  <si>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</si>
  <si>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</si>
  <si>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</si>
  <si>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</si>
  <si>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</si>
  <si>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</si>
  <si>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</si>
  <si>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</si>
  <si>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</si>
  <si>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</si>
  <si>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</si>
  <si>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</si>
  <si>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</si>
  <si>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</si>
  <si>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</si>
  <si>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</si>
  <si>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</si>
  <si>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</si>
  <si>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</si>
  <si>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</si>
  <si>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</si>
  <si>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</si>
  <si>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</si>
  <si>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</si>
  <si>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</si>
  <si>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</si>
  <si>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</si>
  <si>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</si>
  <si>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</si>
  <si>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</si>
  <si>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</si>
  <si>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</si>
  <si>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</si>
  <si>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</si>
  <si>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</si>
  <si>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</si>
  <si>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</si>
  <si>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</si>
  <si>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</si>
  <si>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</si>
  <si>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</si>
  <si>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</si>
  <si>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</si>
  <si>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</si>
  <si>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</si>
  <si>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</si>
  <si>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</si>
  <si>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</si>
  <si>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</si>
  <si>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</si>
  <si>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</si>
  <si>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</si>
  <si>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</si>
  <si>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</si>
  <si>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</si>
  <si>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</si>
  <si>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</si>
  <si>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</si>
  <si>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</si>
  <si>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</si>
  <si>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</si>
  <si>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</si>
  <si>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</si>
  <si>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</si>
  <si>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</si>
  <si>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</si>
  <si>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</si>
  <si>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</si>
  <si>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</si>
  <si>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</si>
  <si>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</si>
  <si>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</si>
  <si>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</si>
  <si>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</si>
  <si>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</si>
  <si>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</si>
  <si>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</si>
  <si>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</si>
  <si>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</si>
  <si>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</si>
  <si>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</si>
  <si>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</si>
  <si>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</si>
  <si>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</si>
  <si>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</si>
  <si>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</si>
  <si>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</si>
  <si>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</si>
  <si>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</si>
  <si>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</si>
  <si>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</si>
  <si>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</si>
  <si>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</si>
  <si>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</si>
  <si>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</si>
  <si>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</si>
  <si>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</si>
  <si>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</si>
  <si>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</si>
  <si>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</si>
  <si>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</si>
  <si>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</si>
  <si>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</si>
  <si>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</si>
  <si>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</si>
  <si>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</si>
  <si>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</si>
  <si>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</si>
  <si>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</si>
  <si>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</si>
  <si>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</si>
  <si>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</si>
  <si>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</si>
  <si>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</si>
  <si>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</si>
  <si>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</si>
  <si>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</si>
  <si>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</si>
  <si>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</si>
  <si>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</si>
  <si>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</si>
  <si>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</si>
  <si>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</si>
  <si>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</si>
  <si>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</si>
  <si>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</si>
  <si>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</si>
  <si>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</si>
  <si>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</si>
  <si>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</si>
  <si>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</si>
  <si>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</si>
  <si>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</si>
  <si>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</si>
  <si>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</si>
  <si>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</si>
  <si>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</si>
  <si>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</si>
  <si>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</si>
  <si>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</si>
  <si>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</si>
  <si>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</si>
  <si>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</si>
  <si>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</si>
  <si>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</si>
  <si>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</si>
  <si>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</si>
  <si>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</si>
  <si>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</si>
  <si>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</si>
  <si>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</si>
  <si>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</si>
  <si>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</si>
  <si>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</si>
  <si>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</si>
  <si>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</si>
  <si>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</si>
  <si>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</si>
  <si>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</si>
  <si>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</si>
  <si>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</si>
  <si>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</si>
  <si>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</si>
  <si>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</si>
  <si>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</si>
  <si>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</si>
  <si>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</si>
  <si>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</si>
  <si>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</si>
  <si>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</si>
  <si>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</si>
  <si>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</si>
  <si>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</si>
  <si>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</si>
  <si>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</si>
  <si>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</si>
  <si>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</si>
  <si>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</si>
  <si>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</si>
  <si>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</si>
  <si>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</si>
  <si>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</si>
  <si>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</si>
  <si>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</si>
  <si>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</si>
  <si>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</si>
  <si>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</si>
  <si>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</si>
  <si>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</si>
  <si>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</si>
  <si>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</si>
  <si>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</si>
  <si>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</si>
  <si>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</si>
  <si>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</si>
  <si>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</si>
  <si>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</si>
  <si>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</si>
  <si>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</si>
  <si>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</si>
  <si>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</si>
  <si>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</si>
  <si>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</si>
  <si>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</si>
  <si>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</si>
  <si>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</si>
  <si>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</si>
  <si>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</si>
  <si>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</si>
  <si>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</si>
  <si>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</si>
  <si>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</si>
  <si>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</si>
  <si>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</si>
  <si>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</si>
  <si>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</si>
  <si>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</si>
  <si>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</si>
  <si>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</si>
  <si>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</si>
  <si>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</si>
  <si>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</si>
  <si>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</si>
  <si>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</si>
  <si>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</si>
  <si>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</si>
  <si>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</si>
  <si>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</si>
  <si>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</si>
  <si>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</si>
  <si>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</si>
  <si>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</si>
  <si>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</si>
  <si>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</si>
  <si>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</si>
  <si>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</si>
  <si>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</si>
  <si>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</si>
  <si>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</si>
  <si>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</si>
  <si>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</si>
  <si>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</si>
  <si>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</si>
  <si>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</si>
  <si>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</si>
  <si>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</si>
  <si>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</si>
  <si>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</si>
  <si>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</si>
  <si>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</si>
  <si>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</si>
  <si>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</si>
  <si>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</si>
  <si>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</si>
  <si>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</si>
  <si>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</si>
  <si>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</si>
  <si>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</si>
  <si>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</si>
  <si>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</si>
  <si>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</si>
  <si>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</si>
  <si>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</si>
  <si>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</si>
  <si>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</si>
  <si>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</si>
  <si>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</si>
  <si>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</si>
  <si>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</si>
  <si>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</si>
  <si>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</si>
  <si>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</si>
  <si>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</si>
  <si>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</si>
  <si>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</si>
  <si>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</si>
  <si>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</si>
  <si>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</si>
  <si>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</si>
  <si>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</si>
  <si>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</si>
  <si>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</si>
  <si>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</si>
  <si>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</si>
  <si>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</si>
  <si>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</si>
  <si>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</si>
  <si>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</si>
  <si>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</si>
  <si>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</si>
  <si>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</si>
  <si>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</si>
  <si>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</si>
  <si>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</si>
  <si>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</si>
  <si>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</si>
  <si>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</si>
  <si>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</si>
  <si>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</si>
  <si>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</si>
  <si>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</si>
  <si>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</si>
  <si>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</si>
  <si>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</si>
  <si>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</si>
  <si>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</si>
  <si>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</si>
  <si>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</si>
  <si>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</si>
  <si>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</si>
  <si>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</si>
  <si>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</si>
  <si>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</si>
  <si>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</si>
  <si>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</si>
  <si>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</si>
  <si>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</si>
  <si>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</si>
  <si>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</si>
  <si>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</si>
  <si>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</si>
  <si>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</si>
  <si>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</si>
  <si>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</si>
  <si>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</si>
  <si>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</si>
  <si>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</si>
  <si>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</si>
  <si>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</si>
  <si>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</si>
  <si>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</si>
  <si>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</si>
  <si>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</si>
  <si>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</si>
  <si>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</si>
  <si>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</si>
  <si>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</si>
  <si>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</si>
  <si>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</si>
  <si>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</si>
  <si>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</si>
  <si>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</si>
  <si>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</si>
  <si>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</si>
  <si>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</si>
  <si>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</si>
  <si>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</si>
  <si>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</si>
  <si>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</si>
  <si>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</si>
  <si>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</si>
  <si>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</si>
  <si>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</si>
  <si>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</si>
  <si>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</si>
  <si>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</si>
  <si>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</si>
  <si>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</si>
  <si>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</si>
  <si>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</si>
  <si>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</si>
  <si>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</si>
  <si>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</si>
  <si>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</si>
  <si>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</si>
  <si>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</si>
  <si>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</si>
  <si>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</si>
  <si>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</si>
  <si>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</si>
  <si>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</si>
  <si>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</si>
  <si>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</si>
  <si>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</si>
  <si>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</si>
  <si>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</si>
  <si>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</si>
  <si>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</si>
  <si>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</si>
  <si>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</si>
  <si>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</si>
  <si>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</si>
  <si>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</si>
  <si>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</si>
  <si>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</si>
  <si>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</si>
  <si>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</si>
  <si>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</si>
  <si>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</si>
  <si>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</si>
  <si>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</si>
  <si>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</si>
  <si>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</si>
  <si>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</si>
  <si>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</si>
  <si>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</si>
  <si>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</si>
  <si>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</si>
  <si>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</si>
  <si>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</si>
  <si>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</si>
  <si>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</si>
  <si>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</si>
  <si>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</si>
  <si>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</si>
  <si>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</si>
  <si>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</si>
  <si>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</si>
  <si>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</si>
  <si>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</si>
  <si>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</si>
  <si>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</si>
  <si>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</si>
  <si>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</si>
  <si>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</si>
  <si>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</si>
  <si>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</si>
  <si>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</si>
  <si>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</si>
  <si>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</si>
  <si>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</si>
  <si>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</si>
  <si>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</si>
  <si>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</si>
  <si>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</si>
  <si>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</si>
  <si>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</si>
  <si>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</si>
  <si>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</si>
  <si>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</si>
  <si>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</si>
  <si>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</si>
  <si>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</si>
  <si>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</si>
  <si>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</si>
  <si>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</si>
  <si>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</si>
  <si>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</si>
  <si>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</si>
  <si>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</si>
  <si>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</si>
  <si>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</si>
  <si>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</si>
  <si>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</si>
  <si>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</si>
  <si>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</si>
  <si>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</si>
  <si>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</si>
  <si>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</si>
  <si>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</si>
  <si>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</si>
  <si>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</si>
  <si>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</si>
  <si>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</si>
  <si>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</si>
  <si>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</si>
  <si>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</si>
  <si>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</si>
  <si>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</si>
  <si>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</si>
  <si>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</si>
  <si>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</si>
  <si>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</si>
  <si>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</si>
  <si>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</si>
  <si>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</si>
  <si>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</si>
  <si>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</si>
  <si>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</si>
  <si>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</si>
  <si>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</si>
  <si>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</si>
  <si>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</si>
  <si>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</si>
  <si>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</si>
  <si>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</si>
  <si>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</si>
  <si>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</si>
  <si>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</si>
  <si>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</si>
  <si>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</si>
  <si>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</si>
  <si>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</si>
  <si>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</si>
  <si>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</si>
  <si>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</si>
  <si>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</si>
  <si>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</si>
  <si>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</si>
  <si>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</si>
  <si>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</si>
  <si>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</si>
  <si>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</si>
  <si>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</si>
  <si>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</si>
  <si>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</si>
  <si>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</si>
  <si>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</si>
  <si>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</si>
  <si>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</si>
  <si>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</si>
  <si>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</si>
  <si>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</si>
  <si>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</si>
  <si>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</si>
  <si>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</si>
  <si>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</si>
  <si>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</si>
  <si>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</si>
  <si>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</si>
  <si>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</si>
  <si>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</si>
  <si>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</si>
  <si>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</si>
  <si>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</si>
  <si>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</si>
  <si>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</si>
  <si>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</si>
  <si>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</si>
  <si>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</si>
  <si>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</si>
  <si>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</si>
  <si>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</si>
  <si>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</si>
  <si>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</si>
  <si>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</si>
  <si>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</si>
  <si>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</si>
  <si>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</si>
  <si>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</si>
  <si>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</si>
  <si>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</si>
  <si>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</si>
  <si>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</si>
  <si>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</si>
  <si>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</si>
  <si>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</si>
  <si>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</si>
  <si>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</si>
  <si>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</si>
  <si>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</si>
  <si>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</si>
  <si>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</si>
  <si>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</si>
  <si>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</si>
  <si>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</si>
  <si>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</si>
  <si>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</si>
  <si>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</si>
  <si>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</si>
  <si>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</si>
  <si>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</si>
  <si>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</si>
  <si>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</si>
  <si>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</si>
  <si>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</si>
  <si>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</si>
  <si>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</si>
  <si>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</si>
  <si>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</si>
  <si>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</si>
  <si>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</si>
  <si>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</si>
  <si>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</si>
  <si>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</si>
  <si>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</si>
  <si>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</si>
  <si>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</si>
  <si>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</si>
  <si>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</si>
  <si>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</si>
  <si>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</si>
  <si>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</si>
  <si>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</si>
  <si>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</si>
  <si>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</si>
  <si>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</si>
  <si>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</si>
  <si>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</si>
  <si>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</si>
  <si>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</si>
  <si>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</si>
  <si>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</si>
  <si>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</si>
  <si>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</si>
  <si>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</si>
  <si>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</si>
  <si>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</si>
  <si>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</si>
  <si>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</si>
  <si>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</si>
  <si>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</si>
  <si>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</si>
  <si>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</si>
  <si>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</si>
  <si>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</si>
  <si>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</si>
  <si>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</si>
  <si>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</si>
  <si>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</si>
  <si>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</si>
  <si>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</si>
  <si>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</si>
  <si>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</si>
  <si>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</si>
  <si>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</si>
  <si>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</si>
  <si>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</si>
  <si>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</si>
  <si>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</si>
  <si>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</si>
  <si>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</si>
  <si>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</si>
  <si>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</si>
  <si>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</si>
  <si>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</si>
  <si>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</si>
  <si>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</si>
  <si>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</si>
  <si>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</si>
  <si>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</si>
  <si>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</si>
  <si>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</si>
  <si>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</si>
  <si>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</si>
  <si>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</si>
  <si>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</si>
  <si>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</si>
  <si>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</si>
  <si>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</si>
  <si>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</si>
  <si>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</si>
  <si>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</si>
  <si>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</si>
  <si>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</si>
  <si>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</si>
  <si>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</si>
  <si>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</si>
  <si>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</si>
  <si>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</si>
  <si>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</si>
  <si>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</si>
  <si>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</si>
  <si>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</si>
  <si>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</si>
  <si>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</si>
  <si>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</si>
  <si>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</si>
  <si>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</si>
  <si>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</si>
  <si>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</si>
  <si>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</si>
  <si>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</si>
  <si>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</si>
  <si>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</si>
  <si>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</si>
  <si>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</si>
  <si>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</si>
  <si>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</si>
  <si>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</si>
  <si>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</si>
  <si>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</si>
  <si>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</si>
  <si>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</si>
  <si>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</si>
  <si>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</si>
  <si>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</si>
  <si>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</si>
  <si>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</si>
  <si>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</si>
  <si>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</si>
  <si>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</si>
  <si>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</si>
  <si>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</si>
  <si>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</si>
  <si>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</si>
  <si>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</si>
  <si>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</si>
  <si>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</si>
  <si>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</si>
  <si>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</si>
  <si>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</si>
  <si>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</si>
  <si>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</si>
  <si>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</si>
  <si>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</si>
  <si>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</si>
  <si>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</si>
  <si>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</si>
  <si>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</si>
  <si>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</si>
  <si>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</si>
  <si>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</si>
  <si>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</si>
  <si>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</si>
  <si>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</si>
  <si>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</si>
  <si>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</si>
  <si>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</si>
  <si>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</si>
  <si>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</si>
  <si>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</si>
  <si>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</si>
  <si>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</si>
  <si>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</si>
  <si>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</si>
  <si>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</si>
  <si>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</si>
  <si>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</si>
  <si>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</si>
  <si>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</si>
  <si>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</si>
  <si>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</si>
  <si>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</si>
  <si>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</si>
  <si>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</si>
  <si>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</si>
  <si>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</si>
  <si>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</si>
  <si>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</si>
  <si>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</si>
  <si>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</si>
  <si>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</si>
  <si>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</si>
  <si>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</si>
  <si>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</si>
  <si>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</si>
  <si>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</si>
  <si>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</si>
  <si>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</si>
  <si>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</si>
  <si>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</si>
  <si>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</si>
  <si>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</si>
  <si>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</si>
  <si>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</si>
  <si>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</si>
  <si>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</si>
  <si>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</si>
  <si>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</si>
  <si>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</si>
  <si>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</si>
  <si>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</si>
  <si>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</si>
  <si>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</si>
  <si>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</si>
  <si>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</si>
  <si>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</si>
  <si>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</si>
  <si>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</si>
  <si>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</si>
  <si>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</si>
  <si>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</si>
  <si>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</si>
  <si>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</si>
  <si>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</si>
  <si>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</si>
  <si>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</si>
  <si>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</si>
  <si>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</si>
  <si>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</si>
  <si>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</si>
  <si>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</si>
  <si>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</si>
  <si>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</si>
  <si>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</si>
  <si>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</si>
  <si>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</si>
  <si>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</si>
  <si>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</si>
  <si>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</si>
  <si>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</si>
  <si>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</si>
  <si>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</si>
  <si>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</si>
  <si>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</si>
  <si>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</si>
  <si>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</si>
  <si>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</si>
  <si>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</si>
  <si>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</si>
  <si>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</si>
  <si>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</si>
  <si>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</si>
  <si>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</si>
  <si>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</si>
  <si>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</si>
  <si>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</si>
  <si>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</si>
  <si>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</si>
  <si>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</si>
  <si>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</si>
  <si>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</si>
  <si>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</si>
  <si>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</si>
  <si>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</si>
  <si>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</si>
  <si>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</si>
  <si>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</si>
  <si>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</si>
  <si>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</si>
  <si>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</si>
  <si>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</si>
  <si>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</si>
  <si>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</si>
  <si>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</si>
  <si>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</si>
  <si>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</si>
  <si>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</si>
  <si>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</si>
  <si>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</si>
  <si>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</si>
  <si>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</si>
  <si>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</si>
  <si>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</si>
  <si>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</si>
  <si>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</si>
  <si>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</si>
  <si>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</si>
  <si>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</si>
  <si>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</si>
  <si>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</si>
  <si>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</si>
  <si>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</si>
  <si>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</si>
  <si>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</si>
  <si>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</si>
  <si>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</si>
  <si>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</si>
  <si>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</si>
  <si>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</si>
  <si>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</si>
  <si>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</si>
  <si>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</si>
  <si>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</si>
  <si>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</si>
  <si>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</si>
  <si>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</si>
  <si>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</si>
  <si>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</si>
  <si>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</si>
  <si>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</si>
  <si>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</si>
  <si>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</si>
  <si>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</si>
  <si>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</si>
  <si>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</si>
  <si>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</si>
  <si>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</si>
  <si>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</si>
  <si>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</si>
  <si>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</si>
  <si>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</si>
  <si>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</si>
  <si>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</si>
  <si>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</si>
  <si>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</si>
  <si>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</si>
  <si>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</si>
  <si>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</si>
  <si>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</si>
  <si>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</si>
  <si>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</si>
  <si>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</si>
  <si>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</si>
  <si>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</si>
  <si>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</si>
  <si>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</si>
  <si>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</si>
  <si>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</si>
  <si>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</si>
  <si>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</si>
  <si>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</si>
  <si>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</si>
  <si>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</si>
  <si>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</si>
  <si>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</si>
  <si>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</si>
  <si>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</si>
  <si>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</si>
  <si>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</si>
  <si>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</si>
  <si>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</si>
  <si>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</si>
  <si>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</si>
  <si>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</si>
  <si>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</si>
  <si>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</si>
  <si>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</si>
  <si>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</si>
  <si>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</si>
  <si>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</si>
  <si>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</si>
  <si>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</si>
  <si>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</si>
  <si>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</si>
  <si>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</si>
  <si>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</si>
  <si>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</si>
  <si>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</si>
  <si>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</si>
  <si>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</si>
  <si>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</si>
  <si>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</si>
  <si>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</si>
  <si>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</si>
  <si>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</si>
  <si>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</si>
  <si>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</si>
  <si>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</si>
  <si>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</si>
  <si>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</si>
  <si>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</si>
  <si>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</si>
  <si>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</si>
  <si>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</si>
  <si>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</si>
  <si>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</si>
  <si>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</si>
  <si>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</si>
  <si>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</si>
  <si>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</si>
  <si>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</si>
  <si>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</si>
  <si>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</si>
  <si>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</si>
  <si>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</si>
  <si>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</si>
  <si>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</si>
  <si>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</si>
  <si>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</si>
  <si>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</si>
  <si>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</si>
  <si>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</si>
  <si>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</si>
  <si>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</si>
  <si>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</si>
  <si>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</si>
  <si>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</si>
  <si>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</si>
  <si>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</si>
  <si>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</si>
  <si>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</si>
  <si>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</si>
  <si>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</si>
  <si>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</si>
  <si>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</si>
  <si>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</si>
  <si>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</si>
  <si>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</si>
  <si>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</si>
  <si>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</si>
  <si>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</si>
  <si>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</si>
  <si>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</si>
  <si>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</si>
  <si>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</si>
  <si>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</si>
  <si>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</si>
  <si>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</si>
  <si>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</si>
  <si>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</si>
  <si>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</si>
  <si>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</si>
  <si>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</si>
  <si>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</si>
  <si>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</si>
  <si>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</si>
  <si>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</si>
  <si>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</si>
  <si>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</si>
  <si>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</si>
  <si>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</si>
  <si>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</si>
  <si>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</si>
  <si>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</si>
  <si>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</si>
  <si>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</si>
  <si>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</si>
  <si>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</si>
  <si>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</si>
  <si>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</si>
  <si>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</si>
  <si>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</si>
  <si>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</si>
  <si>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</si>
  <si>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</si>
  <si>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</si>
  <si>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</si>
  <si>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</si>
  <si>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</si>
  <si>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</si>
  <si>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</si>
  <si>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</si>
  <si>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</si>
  <si>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</si>
  <si>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</si>
  <si>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</si>
  <si>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</si>
  <si>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</si>
  <si>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</si>
  <si>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</si>
  <si>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</si>
  <si>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</si>
  <si>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</si>
  <si>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</si>
  <si>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</si>
  <si>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</si>
  <si>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</si>
  <si>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</si>
  <si>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</si>
  <si>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</si>
  <si>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</si>
  <si>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</si>
  <si>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</si>
  <si>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</si>
  <si>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</si>
  <si>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</si>
  <si>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</si>
  <si>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</si>
  <si>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</si>
  <si>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</si>
  <si>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</si>
  <si>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</si>
  <si>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</si>
  <si>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</si>
  <si>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</si>
  <si>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</si>
  <si>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</si>
  <si>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</si>
  <si>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</si>
  <si>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</si>
  <si>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</si>
  <si>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</si>
  <si>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</si>
  <si>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</si>
  <si>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</si>
  <si>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</si>
  <si>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</si>
  <si>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</si>
  <si>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</si>
  <si>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</si>
  <si>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</si>
  <si>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</si>
  <si>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</si>
  <si>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</si>
  <si>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</si>
  <si>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</si>
  <si>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</si>
  <si>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</si>
  <si>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</si>
  <si>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</si>
  <si>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</si>
  <si>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</si>
  <si>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</si>
  <si>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</si>
  <si>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</si>
  <si>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</si>
  <si>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</si>
  <si>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</si>
  <si>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</si>
  <si>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</si>
  <si>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</si>
  <si>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</si>
  <si>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</si>
  <si>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</si>
  <si>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</si>
  <si>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</si>
  <si>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</si>
  <si>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</si>
  <si>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</si>
  <si>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</si>
  <si>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</si>
  <si>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</si>
  <si>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</si>
  <si>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</si>
  <si>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</si>
  <si>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</si>
  <si>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</si>
  <si>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</si>
  <si>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</si>
  <si>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</si>
  <si>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</si>
  <si>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</si>
  <si>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</si>
  <si>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</si>
  <si>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</si>
  <si>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</si>
  <si>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</si>
  <si>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</si>
  <si>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</si>
  <si>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</si>
  <si>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</si>
  <si>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</si>
  <si>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</si>
  <si>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</si>
  <si>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</si>
  <si>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</si>
  <si>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</si>
  <si>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</si>
  <si>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</si>
  <si>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</si>
  <si>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</si>
  <si>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</si>
  <si>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</si>
  <si>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</si>
  <si>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</si>
  <si>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</si>
  <si>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</si>
  <si>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</si>
  <si>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</si>
  <si>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</si>
  <si>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</si>
  <si>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</si>
  <si>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</si>
  <si>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</si>
  <si>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</si>
  <si>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</si>
  <si>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</si>
  <si>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</si>
  <si>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</si>
  <si>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</si>
  <si>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</si>
  <si>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</si>
  <si>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</si>
  <si>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</si>
  <si>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</si>
  <si>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</si>
  <si>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</si>
  <si>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</si>
  <si>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</si>
  <si>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</si>
  <si>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</si>
  <si>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</si>
  <si>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</si>
  <si>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</si>
  <si>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</si>
  <si>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</si>
  <si>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</si>
  <si>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</si>
  <si>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</si>
  <si>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</si>
  <si>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</si>
  <si>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</si>
  <si>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</si>
  <si>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</si>
  <si>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</si>
  <si>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</si>
  <si>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</si>
  <si>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</si>
  <si>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</si>
  <si>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</si>
  <si>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</si>
  <si>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</si>
  <si>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</si>
  <si>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</si>
  <si>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</si>
  <si>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</si>
  <si>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</si>
  <si>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</si>
  <si>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</si>
  <si>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</si>
  <si>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</si>
  <si>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</si>
  <si>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</si>
  <si>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</si>
  <si>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</si>
  <si>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</si>
  <si>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</si>
  <si>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</si>
  <si>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</si>
  <si>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</si>
  <si>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</si>
  <si>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</si>
  <si>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</si>
  <si>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</si>
  <si>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</si>
  <si>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</si>
  <si>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</si>
  <si>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</si>
  <si>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</si>
  <si>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</si>
  <si>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</si>
  <si>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</si>
  <si>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</si>
  <si>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</si>
  <si>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</si>
  <si>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</si>
  <si>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</si>
  <si>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</si>
  <si>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</si>
  <si>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</si>
  <si>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</si>
  <si>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</si>
  <si>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</si>
  <si>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</si>
  <si>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</si>
  <si>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</si>
  <si>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</si>
  <si>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</si>
  <si>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</si>
  <si>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</si>
  <si>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</si>
  <si>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</si>
  <si>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</si>
  <si>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</si>
  <si>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</si>
  <si>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</si>
  <si>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</si>
  <si>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</si>
  <si>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</si>
  <si>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</si>
  <si>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</si>
  <si>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</si>
  <si>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</si>
  <si>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</si>
  <si>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</si>
  <si>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</si>
  <si>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</si>
  <si>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</si>
  <si>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</si>
  <si>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</si>
  <si>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</si>
  <si>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</si>
  <si>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</si>
  <si>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</si>
  <si>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</si>
  <si>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</si>
  <si>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</si>
  <si>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</si>
  <si>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</si>
  <si>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</si>
  <si>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</si>
  <si>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</si>
  <si>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</si>
  <si>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</si>
  <si>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</si>
  <si>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</si>
  <si>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</si>
  <si>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</si>
  <si>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</si>
  <si>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</si>
  <si>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</si>
  <si>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</si>
  <si>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</si>
  <si>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</si>
  <si>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</si>
  <si>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</si>
  <si>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</si>
  <si>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</si>
  <si>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</si>
  <si>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</si>
  <si>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</si>
  <si>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</si>
  <si>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</si>
  <si>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</si>
  <si>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</si>
  <si>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</si>
  <si>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</si>
  <si>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</si>
  <si>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</si>
  <si>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</si>
  <si>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</si>
  <si>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</si>
  <si>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</si>
  <si>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</si>
  <si>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</si>
  <si>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</si>
  <si>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</si>
  <si>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</si>
  <si>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</si>
  <si>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</si>
  <si>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</si>
  <si>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</si>
  <si>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</si>
  <si>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</si>
  <si>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</si>
  <si>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</si>
  <si>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</si>
  <si>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</si>
  <si>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</si>
  <si>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</si>
  <si>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</si>
  <si>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</si>
  <si>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</si>
  <si>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</si>
  <si>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</si>
  <si>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</si>
  <si>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</si>
  <si>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</si>
  <si>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</si>
  <si>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</si>
  <si>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</si>
  <si>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</si>
  <si>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</si>
  <si>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</si>
  <si>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</si>
  <si>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</si>
  <si>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</si>
  <si>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</si>
  <si>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</si>
  <si>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</si>
  <si>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</si>
  <si>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</si>
  <si>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</si>
  <si>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</si>
  <si>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</si>
  <si>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</si>
  <si>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</si>
  <si>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</si>
  <si>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</si>
  <si>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</si>
  <si>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</si>
  <si>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</si>
  <si>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</si>
  <si>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</si>
  <si>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</si>
  <si>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</si>
  <si>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</si>
  <si>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</si>
  <si>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</si>
  <si>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</si>
  <si>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</si>
  <si>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</si>
  <si>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</si>
  <si>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</si>
  <si>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</si>
  <si>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</si>
  <si>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</si>
  <si>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</si>
  <si>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</si>
  <si>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</si>
  <si>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</si>
  <si>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</si>
  <si>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</si>
  <si>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</si>
  <si>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</si>
  <si>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</si>
  <si>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</si>
  <si>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</si>
  <si>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</si>
  <si>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</si>
  <si>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</si>
  <si>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</si>
  <si>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</si>
  <si>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</si>
  <si>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</si>
  <si>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</si>
  <si>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</si>
  <si>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</si>
  <si>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</si>
  <si>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</si>
  <si>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</si>
  <si>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</si>
  <si>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</si>
  <si>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</si>
  <si>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</si>
  <si>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</si>
  <si>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</si>
  <si>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</si>
  <si>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</si>
  <si>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</si>
  <si>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</si>
  <si>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</si>
  <si>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</si>
  <si>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</si>
  <si>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</si>
  <si>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</si>
  <si>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</si>
  <si>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</si>
  <si>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</si>
  <si>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</si>
  <si>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</si>
  <si>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</si>
  <si>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</si>
  <si>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</si>
  <si>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</si>
  <si>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</si>
  <si>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</si>
  <si>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</si>
  <si>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</si>
  <si>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</si>
  <si>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</si>
  <si>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</si>
  <si>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</si>
  <si>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</si>
  <si>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</si>
  <si>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</si>
  <si>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</si>
  <si>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</si>
  <si>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</si>
  <si>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</si>
  <si>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</si>
  <si>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</si>
  <si>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</si>
  <si>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</si>
  <si>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</si>
  <si>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</si>
  <si>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</si>
  <si>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</si>
  <si>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</si>
  <si>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</si>
  <si>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</si>
  <si>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</si>
  <si>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</si>
  <si>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</si>
  <si>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</si>
  <si>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</si>
  <si>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</si>
  <si>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</si>
  <si>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</si>
  <si>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</si>
  <si>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</si>
  <si>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</si>
  <si>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</si>
  <si>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</si>
  <si>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</si>
  <si>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</si>
  <si>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</si>
  <si>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</si>
  <si>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</si>
  <si>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</si>
  <si>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</si>
  <si>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</si>
  <si>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</si>
  <si>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</si>
  <si>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</si>
  <si>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</si>
  <si>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</si>
  <si>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</si>
  <si>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</si>
  <si>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</si>
  <si>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</si>
  <si>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</si>
  <si>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</si>
  <si>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</si>
  <si>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</si>
  <si>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</si>
  <si>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</si>
  <si>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</si>
  <si>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</si>
  <si>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</si>
  <si>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</si>
  <si>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</si>
  <si>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</si>
  <si>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</si>
  <si>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</si>
  <si>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</si>
  <si>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</si>
  <si>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</si>
  <si>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</si>
  <si>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</si>
  <si>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</si>
  <si>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</si>
  <si>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</si>
  <si>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</si>
  <si>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</si>
  <si>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</si>
  <si>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</si>
  <si>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</si>
  <si>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</si>
  <si>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</si>
  <si>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</si>
  <si>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</si>
  <si>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</si>
  <si>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</si>
  <si>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</si>
  <si>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</si>
  <si>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</si>
  <si>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</si>
  <si>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</si>
  <si>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</si>
  <si>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</si>
  <si>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</si>
  <si>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</si>
  <si>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</si>
  <si>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</si>
  <si>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</si>
  <si>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</si>
  <si>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</si>
  <si>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</si>
  <si>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</si>
  <si>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</si>
  <si>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</si>
  <si>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</si>
  <si>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</si>
  <si>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</si>
  <si>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</si>
  <si>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</si>
  <si>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</si>
  <si>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</si>
  <si>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</si>
  <si>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</si>
  <si>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</si>
  <si>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</si>
  <si>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</si>
  <si>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</si>
  <si>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</si>
  <si>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</si>
  <si>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</si>
  <si>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</si>
  <si>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</si>
  <si>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</si>
  <si>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</si>
  <si>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</si>
  <si>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</si>
  <si>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</si>
  <si>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</si>
  <si>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</si>
  <si>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</si>
  <si>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</si>
  <si>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</si>
  <si>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</si>
  <si>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</si>
  <si>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</si>
  <si>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</si>
  <si>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</si>
  <si>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</si>
  <si>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</si>
  <si>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</si>
  <si>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</si>
  <si>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</si>
  <si>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</si>
  <si>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</si>
  <si>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</si>
  <si>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</si>
  <si>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</si>
  <si>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</si>
  <si>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</si>
  <si>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</si>
  <si>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</si>
  <si>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</si>
  <si>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</si>
  <si>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</si>
  <si>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</si>
  <si>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</si>
  <si>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</si>
  <si>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</si>
  <si>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</si>
  <si>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</si>
  <si>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</si>
  <si>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</si>
  <si>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</si>
  <si>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</si>
  <si>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</si>
  <si>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</si>
  <si>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</si>
  <si>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</si>
  <si>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</si>
  <si>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</si>
  <si>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</si>
  <si>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</si>
  <si>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</si>
  <si>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</si>
  <si>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</si>
  <si>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</si>
  <si>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</si>
  <si>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</si>
  <si>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</si>
  <si>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</si>
  <si>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</si>
  <si>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</si>
  <si>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</si>
  <si>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</si>
  <si>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</si>
  <si>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</si>
  <si>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</si>
  <si>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</si>
  <si>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</si>
  <si>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</si>
  <si>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</si>
  <si>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</si>
  <si>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</si>
  <si>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</si>
  <si>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</si>
  <si>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</si>
  <si>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</si>
  <si>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</si>
  <si>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</si>
  <si>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</si>
  <si>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</si>
  <si>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</si>
  <si>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</si>
  <si>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</si>
  <si>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</si>
  <si>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</si>
  <si>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</si>
  <si>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</si>
  <si>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</si>
  <si>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</si>
  <si>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</si>
  <si>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</si>
  <si>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</si>
  <si>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</si>
  <si>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</si>
  <si>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</si>
  <si>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</si>
  <si>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</si>
  <si>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</si>
  <si>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</si>
  <si>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</si>
  <si>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</si>
  <si>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</si>
  <si>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</si>
  <si>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</si>
  <si>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</si>
  <si>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</si>
  <si>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</si>
  <si>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</si>
  <si>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</si>
  <si>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</si>
  <si>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</si>
  <si>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</si>
  <si>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</si>
  <si>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</si>
  <si>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</si>
  <si>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</si>
  <si>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</si>
  <si>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</si>
  <si>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</si>
  <si>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</si>
  <si>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</si>
  <si>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</si>
  <si>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</si>
  <si>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</si>
  <si>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</si>
  <si>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</si>
  <si>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</si>
  <si>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</si>
  <si>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</si>
  <si>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</si>
  <si>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</si>
  <si>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</si>
  <si>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</si>
  <si>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</si>
  <si>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</si>
  <si>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</si>
  <si>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</si>
  <si>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</si>
  <si>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</si>
  <si>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</si>
  <si>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</si>
  <si>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</si>
  <si>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</si>
  <si>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</si>
  <si>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</si>
  <si>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</si>
  <si>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</si>
  <si>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</si>
  <si>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</si>
  <si>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</si>
  <si>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</si>
  <si>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</si>
  <si>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</si>
  <si>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</si>
  <si>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</si>
  <si>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</si>
  <si>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</si>
  <si>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</si>
  <si>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</si>
  <si>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</si>
  <si>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</si>
  <si>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</si>
  <si>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</si>
  <si>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</si>
  <si>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</si>
  <si>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</si>
  <si>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</si>
  <si>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</si>
  <si>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</si>
  <si>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</si>
  <si>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</si>
  <si>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</si>
  <si>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</si>
  <si>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</si>
  <si>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</si>
  <si>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</si>
  <si>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</si>
  <si>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</si>
  <si>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</si>
  <si>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</si>
  <si>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</si>
  <si>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</si>
  <si>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</si>
  <si>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</si>
  <si>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</si>
  <si>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</si>
  <si>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</si>
  <si>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</si>
  <si>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</si>
  <si>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</si>
  <si>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</si>
  <si>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</si>
  <si>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</si>
  <si>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</si>
  <si>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</si>
  <si>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</si>
  <si>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</si>
  <si>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</si>
  <si>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</si>
  <si>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</si>
  <si>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</si>
  <si>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</si>
  <si>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</si>
  <si>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</si>
  <si>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</si>
  <si>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</si>
  <si>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</si>
  <si>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</si>
  <si>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</si>
  <si>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</si>
  <si>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</si>
  <si>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</si>
  <si>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</si>
  <si>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</si>
  <si>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</si>
  <si>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</si>
  <si>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</si>
  <si>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</si>
  <si>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</si>
  <si>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</si>
  <si>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</si>
  <si>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</si>
  <si>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</si>
  <si>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</si>
  <si>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</si>
  <si>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</si>
  <si>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</si>
  <si>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</si>
  <si>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</si>
  <si>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</si>
  <si>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</si>
  <si>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</si>
  <si>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</si>
  <si>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</si>
  <si>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</si>
  <si>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</si>
  <si>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</si>
  <si>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</si>
  <si>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</si>
  <si>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</si>
  <si>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</si>
  <si>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</si>
  <si>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</si>
  <si>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</si>
  <si>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</si>
  <si>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</si>
  <si>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</si>
  <si>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</si>
  <si>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</si>
  <si>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</si>
  <si>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</si>
  <si>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</si>
  <si>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</si>
  <si>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</si>
  <si>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</si>
  <si>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</si>
  <si>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</si>
  <si>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</si>
  <si>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</si>
  <si>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</si>
  <si>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</si>
  <si>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</si>
  <si>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</si>
  <si>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</si>
  <si>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</si>
  <si>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</si>
  <si>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</si>
  <si>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</si>
  <si>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</si>
  <si>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</si>
  <si>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</si>
  <si>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</si>
  <si>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</si>
  <si>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</si>
  <si>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</si>
  <si>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</si>
  <si>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</si>
  <si>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</si>
  <si>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</si>
  <si>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</si>
  <si>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</si>
  <si>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</si>
  <si>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</si>
  <si>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</si>
  <si>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</si>
  <si>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</si>
  <si>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</si>
  <si>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</si>
  <si>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</si>
  <si>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</si>
  <si>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</si>
  <si>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</si>
  <si>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</si>
  <si>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</si>
  <si>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</si>
  <si>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</si>
  <si>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</si>
  <si>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</si>
  <si>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</si>
  <si>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</si>
  <si>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</si>
  <si>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</si>
  <si>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</si>
  <si>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</si>
  <si>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</si>
  <si>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</si>
  <si>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</si>
  <si>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</si>
  <si>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</si>
  <si>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</si>
  <si>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</si>
  <si>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</si>
  <si>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</si>
  <si>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</si>
  <si>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</si>
  <si>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</si>
  <si>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</si>
  <si>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</si>
  <si>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</si>
  <si>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</si>
  <si>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</si>
  <si>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</si>
  <si>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</si>
  <si>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</si>
  <si>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</si>
  <si>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</si>
  <si>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</si>
  <si>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</si>
  <si>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</si>
  <si>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</si>
  <si>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</si>
  <si>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</si>
  <si>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</si>
  <si>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</si>
  <si>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</si>
  <si>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</si>
  <si>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</si>
  <si>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</si>
  <si>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</si>
  <si>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</si>
  <si>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</si>
  <si>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</si>
  <si>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</si>
  <si>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</si>
  <si>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</si>
  <si>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</si>
  <si>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</si>
  <si>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</si>
  <si>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</si>
  <si>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</si>
  <si>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</si>
  <si>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</si>
  <si>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</si>
  <si>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</si>
  <si>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</si>
  <si>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</si>
  <si>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</si>
  <si>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</si>
  <si>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</si>
  <si>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</si>
  <si>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</si>
  <si>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</si>
  <si>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</si>
  <si>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</si>
  <si>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</si>
  <si>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</si>
  <si>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</si>
  <si>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</si>
  <si>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</si>
  <si>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</si>
  <si>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</si>
  <si>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</si>
  <si>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</si>
  <si>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</si>
  <si>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</si>
  <si>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</si>
  <si>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</si>
  <si>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</si>
  <si>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</si>
  <si>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</si>
  <si>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</si>
  <si>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</si>
  <si>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</si>
  <si>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</si>
  <si>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</si>
  <si>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</si>
  <si>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</si>
  <si>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</si>
  <si>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</si>
  <si>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</si>
  <si>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</si>
  <si>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</si>
  <si>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</si>
  <si>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</si>
  <si>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</si>
  <si>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</si>
  <si>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</si>
  <si>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</si>
  <si>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</si>
  <si>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</si>
  <si>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</si>
  <si>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</si>
  <si>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</si>
  <si>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</si>
  <si>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</si>
  <si>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</si>
  <si>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</si>
  <si>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</si>
  <si>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</si>
  <si>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</si>
  <si>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</si>
  <si>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</si>
  <si>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</si>
  <si>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</si>
  <si>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</si>
  <si>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</si>
  <si>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</si>
  <si>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</si>
  <si>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</si>
  <si>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</si>
  <si>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</si>
  <si>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</si>
  <si>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</si>
  <si>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</si>
  <si>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</si>
  <si>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</si>
  <si>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</si>
  <si>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</si>
  <si>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</si>
  <si>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</si>
  <si>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</si>
  <si>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</si>
  <si>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</si>
  <si>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</si>
  <si>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</si>
  <si>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</si>
  <si>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</si>
  <si>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</si>
  <si>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</si>
  <si>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</si>
  <si>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</si>
  <si>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</si>
  <si>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</si>
  <si>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</si>
  <si>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</si>
  <si>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</si>
  <si>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</si>
  <si>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</si>
  <si>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</si>
  <si>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</si>
  <si>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</si>
  <si>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</si>
  <si>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</si>
  <si>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</si>
  <si>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</si>
  <si>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</si>
  <si>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</si>
  <si>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</si>
  <si>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</si>
  <si>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</si>
  <si>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</si>
  <si>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</si>
  <si>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</si>
  <si>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</si>
  <si>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</si>
  <si>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</si>
  <si>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</si>
  <si>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</si>
  <si>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</si>
  <si>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</si>
  <si>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</si>
  <si>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</si>
  <si>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</si>
  <si>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</si>
  <si>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</si>
  <si>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</si>
  <si>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</si>
  <si>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</si>
  <si>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</si>
  <si>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</si>
  <si>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</si>
  <si>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</si>
  <si>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</si>
  <si>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</si>
  <si>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</si>
  <si>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</si>
  <si>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</si>
  <si>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</si>
  <si>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</si>
  <si>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</si>
  <si>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</si>
  <si>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</si>
  <si>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</si>
  <si>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</si>
  <si>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</si>
  <si>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</si>
  <si>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</si>
  <si>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</si>
  <si>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</si>
  <si>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</si>
  <si>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</si>
  <si>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</si>
  <si>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</si>
  <si>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</si>
  <si>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</si>
  <si>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</si>
  <si>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</si>
  <si>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</si>
  <si>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</si>
  <si>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</si>
  <si>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</si>
  <si>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</si>
  <si>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</si>
  <si>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</si>
  <si>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</si>
  <si>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</si>
  <si>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</si>
  <si>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</si>
  <si>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</si>
  <si>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</si>
  <si>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</si>
  <si>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</si>
  <si>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</si>
  <si>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</si>
  <si>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</si>
  <si>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</si>
  <si>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</si>
  <si>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</si>
  <si>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</si>
  <si>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</si>
  <si>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</si>
  <si>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</si>
  <si>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</si>
  <si>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</si>
  <si>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</si>
  <si>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</si>
  <si>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</si>
  <si>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</si>
  <si>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</si>
  <si>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</si>
  <si>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</si>
  <si>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</si>
  <si>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</si>
  <si>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</si>
  <si>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</si>
  <si>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</si>
  <si>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</si>
  <si>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</si>
  <si>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</si>
  <si>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</si>
  <si>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</si>
  <si>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</si>
  <si>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</si>
  <si>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</si>
  <si>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</si>
  <si>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</si>
  <si>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</si>
  <si>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</si>
  <si>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</si>
  <si>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</si>
  <si>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</si>
  <si>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</si>
  <si>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</si>
  <si>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</si>
  <si>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</si>
  <si>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</si>
  <si>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</si>
  <si>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</si>
  <si>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</si>
  <si>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</si>
  <si>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</si>
  <si>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</si>
  <si>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</si>
  <si>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</si>
  <si>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</si>
  <si>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</si>
  <si>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</si>
  <si>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</si>
  <si>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</si>
  <si>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</si>
  <si>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</si>
  <si>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</si>
  <si>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</si>
  <si>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</si>
  <si>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</si>
  <si>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</si>
  <si>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</si>
  <si>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</si>
  <si>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</si>
  <si>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</si>
  <si>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</si>
  <si>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</si>
  <si>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</si>
  <si>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</si>
  <si>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</si>
  <si>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</si>
  <si>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</si>
  <si>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</si>
  <si>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</si>
  <si>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</si>
  <si>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</si>
  <si>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</si>
  <si>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</si>
  <si>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</si>
  <si>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</si>
  <si>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</si>
  <si>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</si>
  <si>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</si>
  <si>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</si>
  <si>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</si>
  <si>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</si>
  <si>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</si>
  <si>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</si>
  <si>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</si>
  <si>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</si>
  <si>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</si>
  <si>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</si>
  <si>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</si>
  <si>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</si>
  <si>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</si>
  <si>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</si>
  <si>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</si>
  <si>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</si>
  <si>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</si>
  <si>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</si>
  <si>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</si>
  <si>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</si>
  <si>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</si>
  <si>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</si>
  <si>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</si>
  <si>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</si>
  <si>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</si>
  <si>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</si>
  <si>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</si>
  <si>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</si>
  <si>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</si>
  <si>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</si>
  <si>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</si>
  <si>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</si>
  <si>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</si>
  <si>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</si>
  <si>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</si>
  <si>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</si>
  <si>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</si>
  <si>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</si>
  <si>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</si>
  <si>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</si>
  <si>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</si>
  <si>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</si>
  <si>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</si>
  <si>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</si>
  <si>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</si>
  <si>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</si>
  <si>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</si>
  <si>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</si>
  <si>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</si>
  <si>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</si>
  <si>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</si>
  <si>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</si>
  <si>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</si>
  <si>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</si>
  <si>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</si>
  <si>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</si>
  <si>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</si>
  <si>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</si>
  <si>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</si>
  <si>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</si>
  <si>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</si>
  <si>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</si>
  <si>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</si>
  <si>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</si>
  <si>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</si>
  <si>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</si>
  <si>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</si>
  <si>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</si>
  <si>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</si>
  <si>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</si>
  <si>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</si>
  <si>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</si>
  <si>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</si>
  <si>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</si>
  <si>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</si>
  <si>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</si>
  <si>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</si>
  <si>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</si>
  <si>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</si>
  <si>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</si>
  <si>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</si>
  <si>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</si>
  <si>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</si>
  <si>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</si>
  <si>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</si>
  <si>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</si>
  <si>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</si>
  <si>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</si>
  <si>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</si>
  <si>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</si>
  <si>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</si>
  <si>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</si>
  <si>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</si>
  <si>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</si>
  <si>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</si>
  <si>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</si>
  <si>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</si>
  <si>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</si>
  <si>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</si>
  <si>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</si>
  <si>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</si>
  <si>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</si>
  <si>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</si>
  <si>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</si>
  <si>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</si>
  <si>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</si>
  <si>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</si>
  <si>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</si>
  <si>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</si>
  <si>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</si>
  <si>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</si>
  <si>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</si>
  <si>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</si>
  <si>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</si>
  <si>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</si>
  <si>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</si>
  <si>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</si>
  <si>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</si>
  <si>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</si>
  <si>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</si>
  <si>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</si>
  <si>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</si>
  <si>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</si>
  <si>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</si>
  <si>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</si>
  <si>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</si>
  <si>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</si>
  <si>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</si>
  <si>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</si>
  <si>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</si>
  <si>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</si>
  <si>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</si>
  <si>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</si>
  <si>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</si>
  <si>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</si>
  <si>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</si>
  <si>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</si>
  <si>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</si>
  <si>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</si>
  <si>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</si>
  <si>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</si>
  <si>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</si>
  <si>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</si>
  <si>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</si>
  <si>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</si>
  <si>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</si>
  <si>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</si>
  <si>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</si>
  <si>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</si>
  <si>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</si>
  <si>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</si>
  <si>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</si>
  <si>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</si>
  <si>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</si>
  <si>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</si>
  <si>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</si>
  <si>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</si>
  <si>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</si>
  <si>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</si>
  <si>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</si>
  <si>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</si>
  <si>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</si>
  <si>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</si>
  <si>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</si>
  <si>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</si>
  <si>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</si>
  <si>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</si>
  <si>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</si>
  <si>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</si>
  <si>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</si>
  <si>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</si>
  <si>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</si>
  <si>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</si>
  <si>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</si>
  <si>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</si>
  <si>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</si>
  <si>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</si>
  <si>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</si>
  <si>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</si>
  <si>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</si>
  <si>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</si>
  <si>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</si>
  <si>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</si>
  <si>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</si>
  <si>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</si>
  <si>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</si>
  <si>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</si>
  <si>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</si>
  <si>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</si>
  <si>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</si>
  <si>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</si>
  <si>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</si>
  <si>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</si>
  <si>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</si>
  <si>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</si>
  <si>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</si>
  <si>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</si>
  <si>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</si>
  <si>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</si>
  <si>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</si>
  <si>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</si>
  <si>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</si>
  <si>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</si>
  <si>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</si>
  <si>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</si>
  <si>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</si>
  <si>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</si>
  <si>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</si>
  <si>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</si>
  <si>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</si>
  <si>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</si>
  <si>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</si>
  <si>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</si>
  <si>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</si>
  <si>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</si>
  <si>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</si>
  <si>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</si>
  <si>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</si>
  <si>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</si>
  <si>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</si>
  <si>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</si>
  <si>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</si>
  <si>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</si>
  <si>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</si>
  <si>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</si>
  <si>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</si>
  <si>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</si>
  <si>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</si>
  <si>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</si>
  <si>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</si>
  <si>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</si>
  <si>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</si>
  <si>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</si>
  <si>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</si>
  <si>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</si>
  <si>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</si>
  <si>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</si>
  <si>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</si>
  <si>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</si>
  <si>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</si>
  <si>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</si>
  <si>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</si>
  <si>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</si>
  <si>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</si>
  <si>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</si>
  <si>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</si>
  <si>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</si>
  <si>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</si>
  <si>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</si>
  <si>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</si>
  <si>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</si>
  <si>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</si>
  <si>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</si>
  <si>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</si>
  <si>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</si>
  <si>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</si>
  <si>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</si>
  <si>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</si>
  <si>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</si>
  <si>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</si>
  <si>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</si>
  <si>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</si>
  <si>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</si>
  <si>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</si>
  <si>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</si>
  <si>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</si>
  <si>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</si>
  <si>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</si>
  <si>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</si>
  <si>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</si>
  <si>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</si>
  <si>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</si>
  <si>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</si>
  <si>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</si>
  <si>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</si>
  <si>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</si>
  <si>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</si>
  <si>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</si>
  <si>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</si>
  <si>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</si>
  <si>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</si>
  <si>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</si>
  <si>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</si>
  <si>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</si>
  <si>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</si>
  <si>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</si>
  <si>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</si>
  <si>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</si>
  <si>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</si>
  <si>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</si>
  <si>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</si>
  <si>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</si>
  <si>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</si>
  <si>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</si>
  <si>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</si>
  <si>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</si>
  <si>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</si>
  <si>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</si>
  <si>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</si>
  <si>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</si>
  <si>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</si>
  <si>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</si>
  <si>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</si>
  <si>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</si>
  <si>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</si>
  <si>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</si>
  <si>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</si>
  <si>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</si>
  <si>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</si>
  <si>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</si>
  <si>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</si>
  <si>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</si>
  <si>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</si>
  <si>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</si>
  <si>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</si>
  <si>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</si>
  <si>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</si>
  <si>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</si>
  <si>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</si>
  <si>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</si>
  <si>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</si>
  <si>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</si>
  <si>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</si>
  <si>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</si>
  <si>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</si>
  <si>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</si>
  <si>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</si>
  <si>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</si>
  <si>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</si>
  <si>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</si>
  <si>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</si>
  <si>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</si>
  <si>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</si>
  <si>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</si>
  <si>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</si>
  <si>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</si>
  <si>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</si>
  <si>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</si>
  <si>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</si>
  <si>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</si>
  <si>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</si>
  <si>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</si>
  <si>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</si>
  <si>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</si>
  <si>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</si>
  <si>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</si>
  <si>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</si>
  <si>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</si>
  <si>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</si>
  <si>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</si>
  <si>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</si>
  <si>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</si>
  <si>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</si>
  <si>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</si>
  <si>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</si>
  <si>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</si>
  <si>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</si>
  <si>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</si>
  <si>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</si>
  <si>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</si>
  <si>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</si>
  <si>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</si>
  <si>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</si>
  <si>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</si>
  <si>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</si>
  <si>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</si>
  <si>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</si>
  <si>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</si>
  <si>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</si>
  <si>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</si>
  <si>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</si>
  <si>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</si>
  <si>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</si>
  <si>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</si>
  <si>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</si>
  <si>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</si>
  <si>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</si>
  <si>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</si>
  <si>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</si>
  <si>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</si>
  <si>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</si>
  <si>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</si>
  <si>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</si>
  <si>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</si>
  <si>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</si>
  <si>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</si>
  <si>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</si>
  <si>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</si>
  <si>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</si>
  <si>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</si>
  <si>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</si>
  <si>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</si>
  <si>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</si>
  <si>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</si>
  <si>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</si>
  <si>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</si>
  <si>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</si>
  <si>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</si>
  <si>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</si>
  <si>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</si>
  <si>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</si>
  <si>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</si>
  <si>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</si>
  <si>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</si>
  <si>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</si>
  <si>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</si>
  <si>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</si>
  <si>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</si>
  <si>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</si>
  <si>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</si>
  <si>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</si>
  <si>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</si>
  <si>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</si>
  <si>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</si>
  <si>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</si>
  <si>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</si>
  <si>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</si>
  <si>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</si>
  <si>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</si>
  <si>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</si>
  <si>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</si>
  <si>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</si>
  <si>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</si>
  <si>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</si>
  <si>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</si>
  <si>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</si>
  <si>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</si>
  <si>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</si>
  <si>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</si>
  <si>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</si>
  <si>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</si>
  <si>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</si>
  <si>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</si>
  <si>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</si>
  <si>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</si>
  <si>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</si>
  <si>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</si>
  <si>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</si>
  <si>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</si>
  <si>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</si>
  <si>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</si>
  <si>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</si>
  <si>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</si>
  <si>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</si>
  <si>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</si>
  <si>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</si>
  <si>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</si>
  <si>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</si>
  <si>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</si>
  <si>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</si>
  <si>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</si>
  <si>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</si>
  <si>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</si>
  <si>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</si>
  <si>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</si>
  <si>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</si>
  <si>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</si>
  <si>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</si>
  <si>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</si>
  <si>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</si>
  <si>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</si>
  <si>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</si>
  <si>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</si>
  <si>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</si>
  <si>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</si>
  <si>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</si>
  <si>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</si>
  <si>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</si>
  <si>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</si>
  <si>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</si>
  <si>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</si>
  <si>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</si>
  <si>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</si>
  <si>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</si>
  <si>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</si>
  <si>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</si>
  <si>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</si>
  <si>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</si>
  <si>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</si>
  <si>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</si>
  <si>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</si>
  <si>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</si>
  <si>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</si>
  <si>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</si>
  <si>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</si>
  <si>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</si>
  <si>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</si>
  <si>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</si>
  <si>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</si>
  <si>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</si>
  <si>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</si>
  <si>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</si>
  <si>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</si>
  <si>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</si>
  <si>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</si>
  <si>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</si>
  <si>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</si>
  <si>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</si>
  <si>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</si>
  <si>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</si>
  <si>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</si>
  <si>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</si>
  <si>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</si>
  <si>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</si>
  <si>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</si>
  <si>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</si>
  <si>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</si>
  <si>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</si>
  <si>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</si>
  <si>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</si>
  <si>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</si>
  <si>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</si>
  <si>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</si>
  <si>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</si>
  <si>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</si>
  <si>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</si>
  <si>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</si>
  <si>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</si>
  <si>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</si>
  <si>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</si>
  <si>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</si>
  <si>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</si>
  <si>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</si>
  <si>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</si>
  <si>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</si>
  <si>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</si>
  <si>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</si>
  <si>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</si>
  <si>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</si>
  <si>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</si>
  <si>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</si>
  <si>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</si>
  <si>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</si>
  <si>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</si>
  <si>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</si>
  <si>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</si>
  <si>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</si>
  <si>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</si>
  <si>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</si>
  <si>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</si>
  <si>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</si>
  <si>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</si>
  <si>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</si>
  <si>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</si>
  <si>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</si>
  <si>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</si>
  <si>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</si>
  <si>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</si>
  <si>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</si>
  <si>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</si>
  <si>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</si>
  <si>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</si>
  <si>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</si>
  <si>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</si>
  <si>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</si>
  <si>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</si>
  <si>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</si>
  <si>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</si>
  <si>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</si>
  <si>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</si>
  <si>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</si>
  <si>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</si>
  <si>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</si>
  <si>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</si>
  <si>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</si>
  <si>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</si>
  <si>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</si>
  <si>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</si>
  <si>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</si>
  <si>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</si>
  <si>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</si>
  <si>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</si>
  <si>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</si>
  <si>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</si>
  <si>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</si>
  <si>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</si>
  <si>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</si>
  <si>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</si>
  <si>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</si>
  <si>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</si>
  <si>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</si>
  <si>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</si>
  <si>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</si>
  <si>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</si>
  <si>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</si>
  <si>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</si>
  <si>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</si>
  <si>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</si>
  <si>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</si>
  <si>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</si>
  <si>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</si>
  <si>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</si>
  <si>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</si>
  <si>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</si>
  <si>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</si>
  <si>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</si>
  <si>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</si>
  <si>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</si>
  <si>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</si>
  <si>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</si>
  <si>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</si>
  <si>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</si>
  <si>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</si>
  <si>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</si>
  <si>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</si>
  <si>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</si>
  <si>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</si>
  <si>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</si>
  <si>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</si>
  <si>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</si>
  <si>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</si>
  <si>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</si>
  <si>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</si>
  <si>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</si>
  <si>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</si>
  <si>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</si>
  <si>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</si>
  <si>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</si>
  <si>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</si>
  <si>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</si>
  <si>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</si>
  <si>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</si>
  <si>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</si>
  <si>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</si>
  <si>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</si>
  <si>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</si>
  <si>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</si>
  <si>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</si>
  <si>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</si>
  <si>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</si>
  <si>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</si>
  <si>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</si>
  <si>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</si>
  <si>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</si>
  <si>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</si>
  <si>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</si>
  <si>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</si>
  <si>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</si>
  <si>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</si>
  <si>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</si>
  <si>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</si>
  <si>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</si>
  <si>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</si>
  <si>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</si>
  <si>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</si>
  <si>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</si>
  <si>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</si>
  <si>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</si>
  <si>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</si>
  <si>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</si>
  <si>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</si>
  <si>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</si>
  <si>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</si>
  <si>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</si>
  <si>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</si>
  <si>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</si>
  <si>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</si>
  <si>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</si>
  <si>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</si>
  <si>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</si>
  <si>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</si>
  <si>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</si>
  <si>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</si>
  <si>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</si>
  <si>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</si>
  <si>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</si>
  <si>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</si>
  <si>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</si>
  <si>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</si>
  <si>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</si>
  <si>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</si>
  <si>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</si>
  <si>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</si>
  <si>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</si>
  <si>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</si>
  <si>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</si>
  <si>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</si>
  <si>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</si>
  <si>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</si>
  <si>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</si>
  <si>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</si>
  <si>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</si>
  <si>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</si>
  <si>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</si>
  <si>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</si>
  <si>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</si>
  <si>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</si>
  <si>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</si>
  <si>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</si>
  <si>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</si>
  <si>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</si>
  <si>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</si>
  <si>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</si>
  <si>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</si>
  <si>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</si>
  <si>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</si>
  <si>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</si>
  <si>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</si>
  <si>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</si>
  <si>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</si>
  <si>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</si>
  <si>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</si>
  <si>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</si>
  <si>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</si>
  <si>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</si>
  <si>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</si>
  <si>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</si>
  <si>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</si>
  <si>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</si>
  <si>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</si>
  <si>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</si>
  <si>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</si>
  <si>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</si>
  <si>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</si>
  <si>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</si>
  <si>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</si>
  <si>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</si>
  <si>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</si>
  <si>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</si>
  <si>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</si>
  <si>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</si>
  <si>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</si>
  <si>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</si>
  <si>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</si>
  <si>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</si>
  <si>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</si>
  <si>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</si>
  <si>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</si>
  <si>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</si>
  <si>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</si>
  <si>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</si>
  <si>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</si>
  <si>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</si>
  <si>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</si>
  <si>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</si>
  <si>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</si>
  <si>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</si>
  <si>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</si>
  <si>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</si>
  <si>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</si>
  <si>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</si>
  <si>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</si>
  <si>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</si>
  <si>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</si>
  <si>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</si>
  <si>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</si>
  <si>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</si>
  <si>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</si>
  <si>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</si>
  <si>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</si>
  <si>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</si>
  <si>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</si>
  <si>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</si>
  <si>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</si>
  <si>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</si>
  <si>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</si>
  <si>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</si>
  <si>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</si>
  <si>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</si>
  <si>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</si>
  <si>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</si>
  <si>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</si>
  <si>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</si>
  <si>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</si>
  <si>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</si>
  <si>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</si>
  <si>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</si>
  <si>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</si>
  <si>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</si>
  <si>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</si>
  <si>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</si>
  <si>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</si>
  <si>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</si>
  <si>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</si>
  <si>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</si>
  <si>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</si>
  <si>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</si>
  <si>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</si>
  <si>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</si>
  <si>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</si>
  <si>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</si>
  <si>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</si>
  <si>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</si>
  <si>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</si>
  <si>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</si>
  <si>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</si>
  <si>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</si>
  <si>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</si>
  <si>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</si>
  <si>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</si>
  <si>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</si>
  <si>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</si>
  <si>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</si>
  <si>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</si>
  <si>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</si>
  <si>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</si>
  <si>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</si>
  <si>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</si>
  <si>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</si>
  <si>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</si>
  <si>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</si>
  <si>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</si>
  <si>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</si>
  <si>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</si>
  <si>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</si>
  <si>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</si>
  <si>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</si>
  <si>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</si>
  <si>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</si>
  <si>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</si>
  <si>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</si>
  <si>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</si>
  <si>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</si>
  <si>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</si>
  <si>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</si>
  <si>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</si>
  <si>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</si>
  <si>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</si>
  <si>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</si>
  <si>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</si>
  <si>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</si>
  <si>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</si>
  <si>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</si>
  <si>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</si>
  <si>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</si>
  <si>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</si>
  <si>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</si>
  <si>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</si>
  <si>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</si>
  <si>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</si>
  <si>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</si>
  <si>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</si>
  <si>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</si>
  <si>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</si>
  <si>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</si>
  <si>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</si>
  <si>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</si>
  <si>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</si>
  <si>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</si>
  <si>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</si>
  <si>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</si>
  <si>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</si>
  <si>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</si>
  <si>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</si>
  <si>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</si>
  <si>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</si>
  <si>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</si>
  <si>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</si>
  <si>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</si>
  <si>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</si>
  <si>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</si>
  <si>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</si>
  <si>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</si>
  <si>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</si>
  <si>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</si>
  <si>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</si>
  <si>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</si>
  <si>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</si>
  <si>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</si>
  <si>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</si>
  <si>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</si>
  <si>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</si>
  <si>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</si>
  <si>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</si>
  <si>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</si>
  <si>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</si>
  <si>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</si>
  <si>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</si>
  <si>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</si>
  <si>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</si>
  <si>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</si>
  <si>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</si>
  <si>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</si>
  <si>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</si>
  <si>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</si>
  <si>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</si>
  <si>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</si>
  <si>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</si>
  <si>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</si>
  <si>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</si>
  <si>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</si>
  <si>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</si>
  <si>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</si>
  <si>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</si>
  <si>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</si>
  <si>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</si>
  <si>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</si>
  <si>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</si>
  <si>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</si>
  <si>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</si>
  <si>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</si>
  <si>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</si>
  <si>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</si>
  <si>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</si>
  <si>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</si>
  <si>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</si>
  <si>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</si>
  <si>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</si>
  <si>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</si>
  <si>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</si>
  <si>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</si>
  <si>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</si>
  <si>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</si>
  <si>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</si>
  <si>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</si>
  <si>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</si>
  <si>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</si>
  <si>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</si>
  <si>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</si>
  <si>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</si>
  <si>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</si>
  <si>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</si>
  <si>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</si>
  <si>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</si>
  <si>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</si>
  <si>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</si>
  <si>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</si>
  <si>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</si>
  <si>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</si>
  <si>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</si>
  <si>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</si>
  <si>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</si>
  <si>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</si>
  <si>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</si>
  <si>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</si>
  <si>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</si>
  <si>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</si>
  <si>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</si>
  <si>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</si>
  <si>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</si>
  <si>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</si>
  <si>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</si>
  <si>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</si>
  <si>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</si>
  <si>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</si>
  <si>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</si>
  <si>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</si>
  <si>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</si>
  <si>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</si>
  <si>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</si>
  <si>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</si>
  <si>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</si>
  <si>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</si>
  <si>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</si>
  <si>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</si>
  <si>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</si>
  <si>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</si>
  <si>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</si>
  <si>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</si>
  <si>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</si>
  <si>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</si>
  <si>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</si>
  <si>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</si>
  <si>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</si>
  <si>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</si>
  <si>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</si>
  <si>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</si>
  <si>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</si>
  <si>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</si>
  <si>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</si>
  <si>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</si>
  <si>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</si>
  <si>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</si>
  <si>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</si>
  <si>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</si>
  <si>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</si>
  <si>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</si>
  <si>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</si>
  <si>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</si>
  <si>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</si>
  <si>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</si>
  <si>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</si>
  <si>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</si>
  <si>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</si>
  <si>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</si>
  <si>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</si>
  <si>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</si>
  <si>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</si>
  <si>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</si>
  <si>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</si>
  <si>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</si>
  <si>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</si>
  <si>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</si>
  <si>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</si>
  <si>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</si>
  <si>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</si>
  <si>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</si>
  <si>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</si>
  <si>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</si>
  <si>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</si>
  <si>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</si>
  <si>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</si>
  <si>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</si>
  <si>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</si>
  <si>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</si>
  <si>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</si>
  <si>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</si>
  <si>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</si>
  <si>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</si>
  <si>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</si>
  <si>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</si>
  <si>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</si>
  <si>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</si>
  <si>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</si>
  <si>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</si>
  <si>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</si>
  <si>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</si>
  <si>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</si>
  <si>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</si>
  <si>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</si>
  <si>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</si>
  <si>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</si>
  <si>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</si>
  <si>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</si>
  <si>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</si>
  <si>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</si>
  <si>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</si>
  <si>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</si>
  <si>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</si>
  <si>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</si>
  <si>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</si>
  <si>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</si>
  <si>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</si>
  <si>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</si>
  <si>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</si>
  <si>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</si>
  <si>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</si>
  <si>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</si>
  <si>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</si>
  <si>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</si>
  <si>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</si>
  <si>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</si>
  <si>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</si>
  <si>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</si>
  <si>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</si>
  <si>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</si>
  <si>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</si>
  <si>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</si>
  <si>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</si>
  <si>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</si>
  <si>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</si>
  <si>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</si>
  <si>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</si>
  <si>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</si>
  <si>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</si>
  <si>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</si>
  <si>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</si>
  <si>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</si>
  <si>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</si>
  <si>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</si>
  <si>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</si>
  <si>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</si>
  <si>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</si>
  <si>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</si>
  <si>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</si>
  <si>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</si>
  <si>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</si>
  <si>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</si>
  <si>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</si>
  <si>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</si>
  <si>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</si>
  <si>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</si>
  <si>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</si>
  <si>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</si>
  <si>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</si>
  <si>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</si>
  <si>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</si>
  <si>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</si>
  <si>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</si>
  <si>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</si>
  <si>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</si>
  <si>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</si>
  <si>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</si>
  <si>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</si>
  <si>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</si>
  <si>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</si>
  <si>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</si>
  <si>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</si>
  <si>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</si>
  <si>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</si>
  <si>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</si>
  <si>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</si>
  <si>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</si>
  <si>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</si>
  <si>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</si>
  <si>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</si>
  <si>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</si>
  <si>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</si>
  <si>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</si>
  <si>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</si>
  <si>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</si>
  <si>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</si>
  <si>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</si>
  <si>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</si>
  <si>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</si>
  <si>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</si>
  <si>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</si>
  <si>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</si>
  <si>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</si>
  <si>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</si>
  <si>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</si>
  <si>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</si>
  <si>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</si>
  <si>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</si>
  <si>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</si>
  <si>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</si>
  <si>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</si>
  <si>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</si>
  <si>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</si>
  <si>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</si>
  <si>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</si>
  <si>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</si>
  <si>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</si>
  <si>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</si>
  <si>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</si>
  <si>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</si>
  <si>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</si>
  <si>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</si>
  <si>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</si>
  <si>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</si>
  <si>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</si>
  <si>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</si>
  <si>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</si>
  <si>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</si>
  <si>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</si>
  <si>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</si>
  <si>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</si>
  <si>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</si>
  <si>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</si>
  <si>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</si>
  <si>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</si>
  <si>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</si>
  <si>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</si>
  <si>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</si>
  <si>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</si>
  <si>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</si>
  <si>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</si>
  <si>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</si>
  <si>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</si>
  <si>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</si>
  <si>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</si>
  <si>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</si>
  <si>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</si>
  <si>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</si>
  <si>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</si>
  <si>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</si>
  <si>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</si>
  <si>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</si>
  <si>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</si>
  <si>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</si>
  <si>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</si>
  <si>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</si>
  <si>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</si>
  <si>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</si>
  <si>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</si>
  <si>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</si>
  <si>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</si>
  <si>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</si>
  <si>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</si>
  <si>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</si>
  <si>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</si>
  <si>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</si>
  <si>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</si>
  <si>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</si>
  <si>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</si>
  <si>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</si>
  <si>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</si>
  <si>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</si>
  <si>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</si>
  <si>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</si>
  <si>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</si>
  <si>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</si>
  <si>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</si>
  <si>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</si>
  <si>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</si>
  <si>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</si>
  <si>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</si>
  <si>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</si>
  <si>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</si>
  <si>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</si>
  <si>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</si>
  <si>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</si>
  <si>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</si>
  <si>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</si>
  <si>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</si>
  <si>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</si>
  <si>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</si>
  <si>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</si>
  <si>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</si>
  <si>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</si>
  <si>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</si>
  <si>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</si>
  <si>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</si>
  <si>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</si>
  <si>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</si>
  <si>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</si>
  <si>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</si>
  <si>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</si>
  <si>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</si>
  <si>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</si>
  <si>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</si>
  <si>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</si>
  <si>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</si>
  <si>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</si>
  <si>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</si>
  <si>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</si>
  <si>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</si>
  <si>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</si>
  <si>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</si>
  <si>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</si>
  <si>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</si>
  <si>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</si>
  <si>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</si>
  <si>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</si>
  <si>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</si>
  <si>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</si>
  <si>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</si>
  <si>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</si>
  <si>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</si>
  <si>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</si>
  <si>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</si>
  <si>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</si>
  <si>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</si>
  <si>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</si>
  <si>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</si>
  <si>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</si>
  <si>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</si>
  <si>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</si>
  <si>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</si>
  <si>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</si>
  <si>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</si>
  <si>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</si>
  <si>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</si>
  <si>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</si>
  <si>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</si>
  <si>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</si>
  <si>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</si>
  <si>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</si>
  <si>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</si>
  <si>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</si>
  <si>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</si>
  <si>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</si>
  <si>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</si>
  <si>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</si>
  <si>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</si>
  <si>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</si>
  <si>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</si>
  <si>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</si>
  <si>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</si>
  <si>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</si>
  <si>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</si>
  <si>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</si>
  <si>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</si>
  <si>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</si>
  <si>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</si>
  <si>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</si>
  <si>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</si>
  <si>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</si>
  <si>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</si>
  <si>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</si>
  <si>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</si>
  <si>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</si>
  <si>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</si>
  <si>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</si>
  <si>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</si>
  <si>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</si>
  <si>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</si>
  <si>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</si>
  <si>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</si>
  <si>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</si>
  <si>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</si>
  <si>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</si>
  <si>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</si>
  <si>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</si>
  <si>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</si>
  <si>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</si>
  <si>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</si>
  <si>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</si>
  <si>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</si>
  <si>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</si>
  <si>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</si>
  <si>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</si>
  <si>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</si>
  <si>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</si>
  <si>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</si>
  <si>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</si>
  <si>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</si>
  <si>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</si>
  <si>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</si>
  <si>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</si>
  <si>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</si>
  <si>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</si>
  <si>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</si>
  <si>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</si>
  <si>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</si>
  <si>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</si>
  <si>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</si>
  <si>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</si>
  <si>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</si>
  <si>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</si>
  <si>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</si>
  <si>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</si>
  <si>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</si>
  <si>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</si>
  <si>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</si>
  <si>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</si>
  <si>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</si>
  <si>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</si>
  <si>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</si>
  <si>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</si>
  <si>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</si>
  <si>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</si>
  <si>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</si>
  <si>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</si>
  <si>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</si>
  <si>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</si>
  <si>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</si>
  <si>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</si>
  <si>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</si>
  <si>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</si>
  <si>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</si>
  <si>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</si>
  <si>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</si>
  <si>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</si>
  <si>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</si>
  <si>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</si>
  <si>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</si>
  <si>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</si>
  <si>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</si>
  <si>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</si>
  <si>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</si>
  <si>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</si>
  <si>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</si>
  <si>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</si>
  <si>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</si>
  <si>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</si>
  <si>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</si>
  <si>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</si>
  <si>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</si>
  <si>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</si>
  <si>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</si>
  <si>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</si>
  <si>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</si>
  <si>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</si>
  <si>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</si>
  <si>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</si>
  <si>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</si>
  <si>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</si>
  <si>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</si>
  <si>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</si>
  <si>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</si>
  <si>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</si>
  <si>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</si>
  <si>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</si>
  <si>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</si>
  <si>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</si>
  <si>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</si>
  <si>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</si>
  <si>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</si>
  <si>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</si>
  <si>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</si>
  <si>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</si>
  <si>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</si>
  <si>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</si>
  <si>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</si>
  <si>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</si>
  <si>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</si>
  <si>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</si>
  <si>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</si>
  <si>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</si>
  <si>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</si>
  <si>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</si>
  <si>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</si>
  <si>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</si>
  <si>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</si>
  <si>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</si>
  <si>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</si>
  <si>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</si>
  <si>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</si>
  <si>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</si>
  <si>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</si>
  <si>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</si>
  <si>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</si>
  <si>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</si>
  <si>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</si>
  <si>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</si>
  <si>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</si>
  <si>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</si>
  <si>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</si>
  <si>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</si>
  <si>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</si>
  <si>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</si>
  <si>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</si>
  <si>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</si>
  <si>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</si>
  <si>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</si>
  <si>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</si>
  <si>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</si>
  <si>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</si>
  <si>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</si>
  <si>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</si>
  <si>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</si>
  <si>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</si>
  <si>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</si>
  <si>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</si>
  <si>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</si>
  <si>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</si>
  <si>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</si>
  <si>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</si>
  <si>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</si>
  <si>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</si>
  <si>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</si>
  <si>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</si>
  <si>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</si>
  <si>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</si>
  <si>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</si>
  <si>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</si>
  <si>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</si>
  <si>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</si>
  <si>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</si>
  <si>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</si>
  <si>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</si>
  <si>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</si>
  <si>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</si>
  <si>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</si>
  <si>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</si>
  <si>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</si>
  <si>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</si>
  <si>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</si>
  <si>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</si>
  <si>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</si>
  <si>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</si>
  <si>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</si>
  <si>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</si>
  <si>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</si>
  <si>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</si>
  <si>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</si>
  <si>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</si>
  <si>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</si>
  <si>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</si>
  <si>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</si>
  <si>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</si>
  <si>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</si>
  <si>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</si>
  <si>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</si>
  <si>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</si>
  <si>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</si>
  <si>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</si>
  <si>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</si>
  <si>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</si>
  <si>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</si>
  <si>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</si>
  <si>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</si>
  <si>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</si>
  <si>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</si>
  <si>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</si>
  <si>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</si>
  <si>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</si>
  <si>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</si>
  <si>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</si>
  <si>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</si>
  <si>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</si>
  <si>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</si>
  <si>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</si>
  <si>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</si>
  <si>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</si>
  <si>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</si>
  <si>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</si>
  <si>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</si>
  <si>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</si>
  <si>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</si>
  <si>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</si>
  <si>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</si>
  <si>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</si>
  <si>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</si>
  <si>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</si>
  <si>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</si>
  <si>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</si>
  <si>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</si>
  <si>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</si>
  <si>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</si>
  <si>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</si>
  <si>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</si>
  <si>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</si>
  <si>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</si>
  <si>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</si>
  <si>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</si>
  <si>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</si>
  <si>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</si>
  <si>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</si>
  <si>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</si>
  <si>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</si>
  <si>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</si>
  <si>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</si>
  <si>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</si>
  <si>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</si>
  <si>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</si>
  <si>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</si>
  <si>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</si>
  <si>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</si>
  <si>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</si>
  <si>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</si>
  <si>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</si>
  <si>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</si>
  <si>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</si>
  <si>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</si>
  <si>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</si>
  <si>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</si>
  <si>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</si>
  <si>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</si>
  <si>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</si>
  <si>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</si>
  <si>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</si>
  <si>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</si>
  <si>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</si>
  <si>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</si>
  <si>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</si>
  <si>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</si>
  <si>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</si>
  <si>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</si>
  <si>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</si>
  <si>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</si>
  <si>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</si>
  <si>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</si>
  <si>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</si>
  <si>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</si>
  <si>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</si>
  <si>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</si>
  <si>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</si>
  <si>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</si>
  <si>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</si>
  <si>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</si>
  <si>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</si>
  <si>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</si>
  <si>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</si>
  <si>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</si>
  <si>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</si>
  <si>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</si>
  <si>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</si>
  <si>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</si>
  <si>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</si>
  <si>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</si>
  <si>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</si>
  <si>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</si>
  <si>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</si>
  <si>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</si>
  <si>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</si>
  <si>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</si>
  <si>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</si>
  <si>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</si>
  <si>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</si>
  <si>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</si>
  <si>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</si>
  <si>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</si>
  <si>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</si>
  <si>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</si>
  <si>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</si>
  <si>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</si>
  <si>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</si>
  <si>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</si>
  <si>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</si>
  <si>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</si>
  <si>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</si>
  <si>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</si>
  <si>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</si>
  <si>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</si>
  <si>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</si>
  <si>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</si>
  <si>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</si>
  <si>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</si>
  <si>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</si>
  <si>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</si>
  <si>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</si>
  <si>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</si>
  <si>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</si>
  <si>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</si>
  <si>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</si>
  <si>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</si>
  <si>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</si>
  <si>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</si>
  <si>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</si>
  <si>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</si>
  <si>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</si>
  <si>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</si>
  <si>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</si>
  <si>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</si>
  <si>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</si>
  <si>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</si>
  <si>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</si>
  <si>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</si>
  <si>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</si>
  <si>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</si>
  <si>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</si>
  <si>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</si>
  <si>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</si>
  <si>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</si>
  <si>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</si>
  <si>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</si>
  <si>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</si>
  <si>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</si>
  <si>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</si>
  <si>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</si>
  <si>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</si>
  <si>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</si>
  <si>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</si>
  <si>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</si>
  <si>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</si>
  <si>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</si>
  <si>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</si>
  <si>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</si>
  <si>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</si>
  <si>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</si>
  <si>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</si>
  <si>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</si>
  <si>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</si>
  <si>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</si>
  <si>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</si>
  <si>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</si>
  <si>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</si>
  <si>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</si>
  <si>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</si>
  <si>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</si>
  <si>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</si>
  <si>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</si>
  <si>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</si>
  <si>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</si>
  <si>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</si>
  <si>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</si>
  <si>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</si>
  <si>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</si>
  <si>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</si>
  <si>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</si>
  <si>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</si>
  <si>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</si>
  <si>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</si>
  <si>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</si>
  <si>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</si>
  <si>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</si>
  <si>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</si>
  <si>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</si>
  <si>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</si>
  <si>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</si>
  <si>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</si>
  <si>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</si>
  <si>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</si>
  <si>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</si>
  <si>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</si>
  <si>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</si>
  <si>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</si>
  <si>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</si>
  <si>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</si>
  <si>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</si>
  <si>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</si>
  <si>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</si>
  <si>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</si>
  <si>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</si>
  <si>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</si>
  <si>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</si>
  <si>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</si>
  <si>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</si>
  <si>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</si>
  <si>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</si>
  <si>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</si>
  <si>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</si>
  <si>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</si>
  <si>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</si>
  <si>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</si>
  <si>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</si>
  <si>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</si>
  <si>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</si>
  <si>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</si>
  <si>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</si>
  <si>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</si>
  <si>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</si>
  <si>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</si>
  <si>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</si>
  <si>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</si>
  <si>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</si>
  <si>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</si>
  <si>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</si>
  <si>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</si>
  <si>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</si>
  <si>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</si>
  <si>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</si>
  <si>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</si>
  <si>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</si>
  <si>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</si>
  <si>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</si>
  <si>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</si>
  <si>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</si>
  <si>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</si>
  <si>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</si>
  <si>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</si>
  <si>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</si>
  <si>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</si>
  <si>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</si>
  <si>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</si>
  <si>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</si>
  <si>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</si>
  <si>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</si>
  <si>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</si>
  <si>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</si>
  <si>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</si>
  <si>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</si>
  <si>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</si>
  <si>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</si>
  <si>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</si>
  <si>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</si>
  <si>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</si>
  <si>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</si>
  <si>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</si>
  <si>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</si>
  <si>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</si>
  <si>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</si>
  <si>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</si>
  <si>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</si>
  <si>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</si>
  <si>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</si>
  <si>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</si>
  <si>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</si>
  <si>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</si>
  <si>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</si>
  <si>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</si>
  <si>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</si>
  <si>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</si>
  <si>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</si>
  <si>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</si>
  <si>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</si>
  <si>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</si>
  <si>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</si>
  <si>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</si>
  <si>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</si>
  <si>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</si>
  <si>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</si>
  <si>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</si>
  <si>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</si>
  <si>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</si>
  <si>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</si>
  <si>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</si>
  <si>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</si>
  <si>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</si>
  <si>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</si>
  <si>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</si>
  <si>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</si>
  <si>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</si>
  <si>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</si>
  <si>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</si>
  <si>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</si>
  <si>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</si>
  <si>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</si>
  <si>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</si>
  <si>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</si>
  <si>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</si>
  <si>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</si>
  <si>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</si>
  <si>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</si>
  <si>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</si>
  <si>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</si>
  <si>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</si>
  <si>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</si>
  <si>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</si>
  <si>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</si>
  <si>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</si>
  <si>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</si>
  <si>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</si>
  <si>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</si>
  <si>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</si>
  <si>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</si>
  <si>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</si>
  <si>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</si>
  <si>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</si>
  <si>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</si>
  <si>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</si>
  <si>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</si>
  <si>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</si>
  <si>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</si>
  <si>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</si>
  <si>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</si>
  <si>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</si>
  <si>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</si>
  <si>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</si>
  <si>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</si>
  <si>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</si>
  <si>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</si>
  <si>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</si>
  <si>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</si>
  <si>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</si>
  <si>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</si>
  <si>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</si>
  <si>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</si>
  <si>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</si>
  <si>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</si>
  <si>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</si>
  <si>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</si>
  <si>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</si>
  <si>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</si>
  <si>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</si>
  <si>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</si>
  <si>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</si>
  <si>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</si>
  <si>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</si>
  <si>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</si>
  <si>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</si>
  <si>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</si>
  <si>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</si>
  <si>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</si>
  <si>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</si>
  <si>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</si>
  <si>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</si>
  <si>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</si>
  <si>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</si>
  <si>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</si>
  <si>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</si>
  <si>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</si>
  <si>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</si>
  <si>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</si>
  <si>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</si>
  <si>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</si>
  <si>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</si>
  <si>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</si>
  <si>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</si>
  <si>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</si>
  <si>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</si>
  <si>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</si>
  <si>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</si>
  <si>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</si>
  <si>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</si>
  <si>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</si>
  <si>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</si>
  <si>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</si>
  <si>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</si>
  <si>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</si>
  <si>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</si>
  <si>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</si>
  <si>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</si>
  <si>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</si>
  <si>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</si>
  <si>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</si>
  <si>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</si>
  <si>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</si>
  <si>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</si>
  <si>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</si>
  <si>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</si>
  <si>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</si>
  <si>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</si>
  <si>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</si>
  <si>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</si>
  <si>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</si>
  <si>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</si>
  <si>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</si>
  <si>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</si>
  <si>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</si>
  <si>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</si>
  <si>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</si>
  <si>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</si>
  <si>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</si>
  <si>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</si>
  <si>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</si>
  <si>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</si>
  <si>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</si>
  <si>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</si>
  <si>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</si>
  <si>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</si>
  <si>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</si>
  <si>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</si>
  <si>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</si>
  <si>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</si>
  <si>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</si>
  <si>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</si>
  <si>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</si>
  <si>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</si>
  <si>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</si>
  <si>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</si>
  <si>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</si>
  <si>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</si>
  <si>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</si>
  <si>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</si>
  <si>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</si>
  <si>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</si>
  <si>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</si>
  <si>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</si>
  <si>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</si>
  <si>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</si>
  <si>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</si>
  <si>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</si>
  <si>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</si>
  <si>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</si>
  <si>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</si>
  <si>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</si>
  <si>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</si>
  <si>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</si>
  <si>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</si>
  <si>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</si>
  <si>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</si>
  <si>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</si>
  <si>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</si>
  <si>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</si>
  <si>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</si>
  <si>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</si>
  <si>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</si>
  <si>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</si>
  <si>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</si>
  <si>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</si>
  <si>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</si>
  <si>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</si>
  <si>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</si>
  <si>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</si>
  <si>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</si>
  <si>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</si>
  <si>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</si>
  <si>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</si>
  <si>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</si>
  <si>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</si>
  <si>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</si>
  <si>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</si>
  <si>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</si>
  <si>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</si>
  <si>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</si>
  <si>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</si>
  <si>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</si>
  <si>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</si>
  <si>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</si>
  <si>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</si>
  <si>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</si>
  <si>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</si>
  <si>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</si>
  <si>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</si>
  <si>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</si>
  <si>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</si>
  <si>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</si>
  <si>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</si>
  <si>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</si>
  <si>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</si>
  <si>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</si>
  <si>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</si>
  <si>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</si>
  <si>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</si>
  <si>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</si>
  <si>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</si>
  <si>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</si>
  <si>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</si>
  <si>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</si>
  <si>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</si>
  <si>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</si>
  <si>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</si>
  <si>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</si>
  <si>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</si>
  <si>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</si>
  <si>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</si>
  <si>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</si>
  <si>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</si>
  <si>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</si>
  <si>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</si>
  <si>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</si>
  <si>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</si>
  <si>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</si>
  <si>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</si>
  <si>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</si>
  <si>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</si>
  <si>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</si>
  <si>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</si>
  <si>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</si>
  <si>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</si>
  <si>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</si>
  <si>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</si>
  <si>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</si>
  <si>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</si>
  <si>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</si>
  <si>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</si>
  <si>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</si>
  <si>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</si>
  <si>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</si>
  <si>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</si>
  <si>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</si>
  <si>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</si>
  <si>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</si>
  <si>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</si>
  <si>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</si>
  <si>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</si>
  <si>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</si>
  <si>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</si>
  <si>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</si>
  <si>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</si>
  <si>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</si>
  <si>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</si>
  <si>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</si>
  <si>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</si>
  <si>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</si>
  <si>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</si>
  <si>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</si>
  <si>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</si>
  <si>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</si>
  <si>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</si>
  <si>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</si>
  <si>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</si>
  <si>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</si>
  <si>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</si>
  <si>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</si>
  <si>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</si>
  <si>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</si>
  <si>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</si>
  <si>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</si>
  <si>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</si>
  <si>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</si>
  <si>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</si>
  <si>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</si>
  <si>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</si>
  <si>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</si>
  <si>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</si>
  <si>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</si>
  <si>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</si>
  <si>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</si>
  <si>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</si>
  <si>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</si>
  <si>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</si>
  <si>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</si>
  <si>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</si>
  <si>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</si>
  <si>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</si>
  <si>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</si>
  <si>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</si>
  <si>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</si>
  <si>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</si>
  <si>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</si>
  <si>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</si>
  <si>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</si>
  <si>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</si>
  <si>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</si>
  <si>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</si>
  <si>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</si>
  <si>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</si>
  <si>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</si>
  <si>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</si>
  <si>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</si>
  <si>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</si>
  <si>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</si>
  <si>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</si>
  <si>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</si>
  <si>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</si>
  <si>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</si>
  <si>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</si>
  <si>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</si>
  <si>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</si>
  <si>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</si>
  <si>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</si>
  <si>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</si>
  <si>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</si>
  <si>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</si>
  <si>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</si>
  <si>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</si>
  <si>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</si>
  <si>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</si>
  <si>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</si>
  <si>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</si>
  <si>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</si>
  <si>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</si>
  <si>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</si>
  <si>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</si>
  <si>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</si>
  <si>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</si>
  <si>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</si>
  <si>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</si>
  <si>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</si>
  <si>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</si>
  <si>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</si>
  <si>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</si>
  <si>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</si>
  <si>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</si>
  <si>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</si>
  <si>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</si>
  <si>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</si>
  <si>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</si>
  <si>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</si>
  <si>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</si>
  <si>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</si>
  <si>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</si>
  <si>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</si>
  <si>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</si>
  <si>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</si>
  <si>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</si>
  <si>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</si>
  <si>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</si>
  <si>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</si>
  <si>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</si>
  <si>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</si>
  <si>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</si>
  <si>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</si>
  <si>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</si>
  <si>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</si>
  <si>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</si>
  <si>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</si>
  <si>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</si>
  <si>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</si>
  <si>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</si>
  <si>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</si>
  <si>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</si>
  <si>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</si>
  <si>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</si>
  <si>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</si>
  <si>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</si>
  <si>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</si>
  <si>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</si>
  <si>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</si>
  <si>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</si>
  <si>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</si>
  <si>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</si>
  <si>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</si>
  <si>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</si>
  <si>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</si>
  <si>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</si>
  <si>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</si>
  <si>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</si>
  <si>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</si>
  <si>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</si>
  <si>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</si>
  <si>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</si>
  <si>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</si>
  <si>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</si>
  <si>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</si>
  <si>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</si>
  <si>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</si>
  <si>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</si>
  <si>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</si>
  <si>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</si>
  <si>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</si>
  <si>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</si>
  <si>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</si>
  <si>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</si>
  <si>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</si>
  <si>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</si>
  <si>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</si>
  <si>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</si>
  <si>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</si>
  <si>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</si>
  <si>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</si>
  <si>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</si>
  <si>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</si>
  <si>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</si>
  <si>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</si>
  <si>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</si>
  <si>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</si>
  <si>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</si>
  <si>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</si>
  <si>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</si>
  <si>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</si>
  <si>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</si>
  <si>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</si>
  <si>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</si>
  <si>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</si>
  <si>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</si>
  <si>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</si>
  <si>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</si>
  <si>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</si>
  <si>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</si>
  <si>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</si>
  <si>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</si>
  <si>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</si>
  <si>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</si>
  <si>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</si>
  <si>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</si>
  <si>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</si>
  <si>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</si>
  <si>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</si>
  <si>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</si>
  <si>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</si>
  <si>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</si>
  <si>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</si>
  <si>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</si>
  <si>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</si>
  <si>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</si>
  <si>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</si>
  <si>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</si>
  <si>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</si>
  <si>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</si>
  <si>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</si>
  <si>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</si>
  <si>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</si>
  <si>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</si>
  <si>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</si>
  <si>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</si>
  <si>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</si>
  <si>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</si>
  <si>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</si>
  <si>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</si>
  <si>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</si>
  <si>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</si>
  <si>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</si>
  <si>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</si>
  <si>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</si>
  <si>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</si>
  <si>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</si>
  <si>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</si>
  <si>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</si>
  <si>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</si>
  <si>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</si>
  <si>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</si>
  <si>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</si>
  <si>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</si>
  <si>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</si>
  <si>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</si>
  <si>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</si>
  <si>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</si>
  <si>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</si>
  <si>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</si>
  <si>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</si>
  <si>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</si>
  <si>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</si>
  <si>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</si>
  <si>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</si>
  <si>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</si>
  <si>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</si>
  <si>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</si>
  <si>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</si>
  <si>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</si>
  <si>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</si>
  <si>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</si>
  <si>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</si>
  <si>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</si>
  <si>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</si>
  <si>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</si>
  <si>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</si>
  <si>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</si>
  <si>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</si>
  <si>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</si>
  <si>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</si>
  <si>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</si>
  <si>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</si>
  <si>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</si>
  <si>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</si>
  <si>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</si>
  <si>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</si>
  <si>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</si>
  <si>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</si>
  <si>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</si>
  <si>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</si>
  <si>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</si>
  <si>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</si>
  <si>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</si>
  <si>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</si>
  <si>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</si>
  <si>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</si>
  <si>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</si>
  <si>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</si>
  <si>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</si>
  <si>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</si>
  <si>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</si>
  <si>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</si>
  <si>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</si>
  <si>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</si>
  <si>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</si>
  <si>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</si>
  <si>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</si>
  <si>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</si>
  <si>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</si>
  <si>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</si>
  <si>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</si>
  <si>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</si>
  <si>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</si>
  <si>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</si>
  <si>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</si>
  <si>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</si>
  <si>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</si>
  <si>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</si>
  <si>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</si>
  <si>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</si>
  <si>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</si>
  <si>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</si>
  <si>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</si>
  <si>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</si>
  <si>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</si>
  <si>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</si>
  <si>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</si>
  <si>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</si>
  <si>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</si>
  <si>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</si>
  <si>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</si>
  <si>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</si>
  <si>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</si>
  <si>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</si>
  <si>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</si>
  <si>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</si>
  <si>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</si>
  <si>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</si>
  <si>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</si>
  <si>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</si>
  <si>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</si>
  <si>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</si>
  <si>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</si>
  <si>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</si>
  <si>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</si>
  <si>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</si>
  <si>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</si>
  <si>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</si>
  <si>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</si>
  <si>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</si>
  <si>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</si>
  <si>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</si>
  <si>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</si>
  <si>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</si>
  <si>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</si>
  <si>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</si>
  <si>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</si>
  <si>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</si>
  <si>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</si>
  <si>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</si>
  <si>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</si>
  <si>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</si>
  <si>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</si>
  <si>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</si>
  <si>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</si>
  <si>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</si>
  <si>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</si>
  <si>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</si>
  <si>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</si>
  <si>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</si>
  <si>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</si>
  <si>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</si>
  <si>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</si>
  <si>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</si>
  <si>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</si>
  <si>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</si>
  <si>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</si>
  <si>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</si>
  <si>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</si>
  <si>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</si>
  <si>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</si>
  <si>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</si>
  <si>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</si>
  <si>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</si>
  <si>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</si>
  <si>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</si>
  <si>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</si>
  <si>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</si>
  <si>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</si>
  <si>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</si>
  <si>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</si>
  <si>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</si>
  <si>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</si>
  <si>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</si>
  <si>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</si>
  <si>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</si>
  <si>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</si>
  <si>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</si>
  <si>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</si>
  <si>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</si>
  <si>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</si>
  <si>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</si>
  <si>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</si>
  <si>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</si>
  <si>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</si>
  <si>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</si>
  <si>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</si>
  <si>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</si>
  <si>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</si>
  <si>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</si>
  <si>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</si>
  <si>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</si>
  <si>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</si>
  <si>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</si>
  <si>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</si>
  <si>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</si>
  <si>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</si>
  <si>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</si>
  <si>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</si>
  <si>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</si>
  <si>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</si>
  <si>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</si>
  <si>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</si>
  <si>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</si>
  <si>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</si>
  <si>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</si>
  <si>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</si>
  <si>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</si>
  <si>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</si>
  <si>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</si>
  <si>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</si>
  <si>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</si>
  <si>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</si>
  <si>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</si>
  <si>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</si>
  <si>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</si>
  <si>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</si>
  <si>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</si>
  <si>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</si>
  <si>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</si>
  <si>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</si>
  <si>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</si>
  <si>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</si>
  <si>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</si>
  <si>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</si>
  <si>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</si>
  <si>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</si>
  <si>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</si>
  <si>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</si>
  <si>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</si>
  <si>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</si>
  <si>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</si>
  <si>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</si>
  <si>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</si>
  <si>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</si>
  <si>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</si>
  <si>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</si>
  <si>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</si>
  <si>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</si>
  <si>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</si>
  <si>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</si>
  <si>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</si>
  <si>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</si>
  <si>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</si>
  <si>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</si>
  <si>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</si>
  <si>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</si>
  <si>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</si>
  <si>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</si>
  <si>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</si>
  <si>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</si>
  <si>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</si>
  <si>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</si>
  <si>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</si>
  <si>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</si>
  <si>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</si>
  <si>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</si>
  <si>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</si>
  <si>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</si>
  <si>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</si>
  <si>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</si>
  <si>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</si>
  <si>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</si>
  <si>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</si>
  <si>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</si>
  <si>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</si>
  <si>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</si>
  <si>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</si>
  <si>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</si>
  <si>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</si>
  <si>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</si>
  <si>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</si>
  <si>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</si>
  <si>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</si>
  <si>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</si>
  <si>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</si>
  <si>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</si>
  <si>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</si>
  <si>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</si>
  <si>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</si>
  <si>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</si>
  <si>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</si>
  <si>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</si>
  <si>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</si>
  <si>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</si>
  <si>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</si>
  <si>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</si>
  <si>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</si>
  <si>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</si>
  <si>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</si>
  <si>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</si>
  <si>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</si>
  <si>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</si>
  <si>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</si>
  <si>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</si>
  <si>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</si>
  <si>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</si>
  <si>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</si>
  <si>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</si>
  <si>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</si>
  <si>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</si>
  <si>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</si>
  <si>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</si>
  <si>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</si>
  <si>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</si>
  <si>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</si>
  <si>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</si>
  <si>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</si>
  <si>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</si>
  <si>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</si>
  <si>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</si>
  <si>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</si>
  <si>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</si>
  <si>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</si>
  <si>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</si>
  <si>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</si>
  <si>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</si>
  <si>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</si>
  <si>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</si>
  <si>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</si>
  <si>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</si>
  <si>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</si>
  <si>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</si>
  <si>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</si>
  <si>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</si>
  <si>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</si>
  <si>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</si>
  <si>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</si>
  <si>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</si>
  <si>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</si>
  <si>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</si>
  <si>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</si>
  <si>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</si>
  <si>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</si>
  <si>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</si>
  <si>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</si>
  <si>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</si>
  <si>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</si>
  <si>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</si>
  <si>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</si>
  <si>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</si>
  <si>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</si>
  <si>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</si>
  <si>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</si>
  <si>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</si>
  <si>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</si>
  <si>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</si>
  <si>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</si>
  <si>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</si>
  <si>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</si>
  <si>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</si>
  <si>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</si>
  <si>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</si>
  <si>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</si>
  <si>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</si>
  <si>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</si>
  <si>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</si>
  <si>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</si>
  <si>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</si>
  <si>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</si>
  <si>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</si>
  <si>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</si>
  <si>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</si>
  <si>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</si>
  <si>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</si>
  <si>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</si>
  <si>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</si>
  <si>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</si>
  <si>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</si>
  <si>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</si>
  <si>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</si>
  <si>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</si>
  <si>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</si>
  <si>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</si>
  <si>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</si>
  <si>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</si>
  <si>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</si>
  <si>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</si>
  <si>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</si>
  <si>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</si>
  <si>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</si>
  <si>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</si>
  <si>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</si>
  <si>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</si>
  <si>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</si>
  <si>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</si>
  <si>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</si>
  <si>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</si>
  <si>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</si>
  <si>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</si>
  <si>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</si>
  <si>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</si>
  <si>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</si>
  <si>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</si>
  <si>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</si>
  <si>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</si>
  <si>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</si>
  <si>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</si>
  <si>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</si>
  <si>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</si>
  <si>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</si>
  <si>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</si>
  <si>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</si>
  <si>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</si>
  <si>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</si>
  <si>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</si>
  <si>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</si>
  <si>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</si>
  <si>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</si>
  <si>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</si>
  <si>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</si>
  <si>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</si>
  <si>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</si>
  <si>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</si>
  <si>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</si>
  <si>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</si>
  <si>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</si>
  <si>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</si>
  <si>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</si>
  <si>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</si>
  <si>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</si>
  <si>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</si>
  <si>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</si>
  <si>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</si>
  <si>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</si>
  <si>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</si>
  <si>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</si>
  <si>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</si>
  <si>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</si>
  <si>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</si>
  <si>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</si>
  <si>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</si>
  <si>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</si>
  <si>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</si>
  <si>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</si>
  <si>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</si>
  <si>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</si>
  <si>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</si>
  <si>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</si>
  <si>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</si>
  <si>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</si>
  <si>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</si>
  <si>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</si>
  <si>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</si>
  <si>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</si>
  <si>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</si>
  <si>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</si>
  <si>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</si>
  <si>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</si>
  <si>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</si>
  <si>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</si>
  <si>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</si>
  <si>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</si>
  <si>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</si>
  <si>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</si>
  <si>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</si>
  <si>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</si>
  <si>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</si>
  <si>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</si>
  <si>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</si>
  <si>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</si>
  <si>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</si>
  <si>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</si>
  <si>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</si>
  <si>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</si>
  <si>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</si>
  <si>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</si>
  <si>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</si>
  <si>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</si>
  <si>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</si>
  <si>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</si>
  <si>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</si>
  <si>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</si>
  <si>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</si>
  <si>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</si>
  <si>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</si>
  <si>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</si>
  <si>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</si>
  <si>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</si>
  <si>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</si>
  <si>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</si>
  <si>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</si>
  <si>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</si>
  <si>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</si>
  <si>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</si>
  <si>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</si>
  <si>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</si>
  <si>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</si>
  <si>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</si>
  <si>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</si>
  <si>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</si>
  <si>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</si>
  <si>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</si>
  <si>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</si>
  <si>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</si>
  <si>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</si>
  <si>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</si>
  <si>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</si>
  <si>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</si>
  <si>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</si>
  <si>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</si>
  <si>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</si>
  <si>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</si>
  <si>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</si>
  <si>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</si>
  <si>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</si>
  <si>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</si>
  <si>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</si>
  <si>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</si>
  <si>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</si>
  <si>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</si>
  <si>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</si>
  <si>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</si>
  <si>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</si>
  <si>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</si>
  <si>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</si>
  <si>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</si>
  <si>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</si>
  <si>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</si>
  <si>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</si>
  <si>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</si>
  <si>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</si>
  <si>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</si>
  <si>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</si>
  <si>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</si>
  <si>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</si>
  <si>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</si>
  <si>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</si>
  <si>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</si>
  <si>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</si>
  <si>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</si>
  <si>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</si>
  <si>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</si>
  <si>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</si>
  <si>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</si>
  <si>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</si>
  <si>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</si>
  <si>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</si>
  <si>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</si>
  <si>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</si>
  <si>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</si>
  <si>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</si>
  <si>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</si>
  <si>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</si>
  <si>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</si>
  <si>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</si>
  <si>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</si>
  <si>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</si>
  <si>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</si>
  <si>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</si>
  <si>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</si>
  <si>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</si>
  <si>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</si>
  <si>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</si>
  <si>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</si>
  <si>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</si>
  <si>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</si>
  <si>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</si>
  <si>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</si>
  <si>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</si>
  <si>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</si>
  <si>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</si>
  <si>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</si>
  <si>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</si>
  <si>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</si>
  <si>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</si>
  <si>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</si>
  <si>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</si>
  <si>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</si>
  <si>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</si>
  <si>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</si>
  <si>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</si>
  <si>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</si>
  <si>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</si>
  <si>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</si>
  <si>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</si>
  <si>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</si>
  <si>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</si>
  <si>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</si>
  <si>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</si>
  <si>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</si>
  <si>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</si>
  <si>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</si>
  <si>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</si>
  <si>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</si>
  <si>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</si>
  <si>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</si>
  <si>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</si>
  <si>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</si>
  <si>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</si>
  <si>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</si>
  <si>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</si>
  <si>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</si>
  <si>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</si>
  <si>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</si>
  <si>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</si>
  <si>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</si>
  <si>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</si>
  <si>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</si>
  <si>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</si>
  <si>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</si>
  <si>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</si>
  <si>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</si>
  <si>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</si>
  <si>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</si>
  <si>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</si>
  <si>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</si>
  <si>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</si>
  <si>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</si>
  <si>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</si>
  <si>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</si>
  <si>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</si>
  <si>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</si>
  <si>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</si>
  <si>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</si>
  <si>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</si>
  <si>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</si>
  <si>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</si>
  <si>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</si>
  <si>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</si>
  <si>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</si>
  <si>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</si>
  <si>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</si>
  <si>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</si>
  <si>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</si>
  <si>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</si>
  <si>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</si>
  <si>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</si>
  <si>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</si>
  <si>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</si>
  <si>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</si>
  <si>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</si>
  <si>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</si>
  <si>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</si>
  <si>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</si>
  <si>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</si>
  <si>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</si>
  <si>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</si>
  <si>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</si>
  <si>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</si>
  <si>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</si>
  <si>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</si>
  <si>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</si>
  <si>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</si>
  <si>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</si>
  <si>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</si>
  <si>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</si>
  <si>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</si>
  <si>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</si>
  <si>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</si>
  <si>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</si>
  <si>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</si>
  <si>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</si>
  <si>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</si>
  <si>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</si>
  <si>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</si>
  <si>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</si>
  <si>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</si>
  <si>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</si>
  <si>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</si>
  <si>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</si>
  <si>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</si>
  <si>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</si>
  <si>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</si>
  <si>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</si>
  <si>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</si>
  <si>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</si>
  <si>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</si>
  <si>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</si>
  <si>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</si>
  <si>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</si>
  <si>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</si>
  <si>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</si>
  <si>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</si>
  <si>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</si>
  <si>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</si>
  <si>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</si>
  <si>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</si>
  <si>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</si>
  <si>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</si>
  <si>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</si>
  <si>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</si>
  <si>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</si>
  <si>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</si>
  <si>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</si>
  <si>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</si>
  <si>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</si>
  <si>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</si>
  <si>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</si>
  <si>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</si>
  <si>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</si>
  <si>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</si>
  <si>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</si>
  <si>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</si>
  <si>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</si>
  <si>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</si>
  <si>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</si>
  <si>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</si>
  <si>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</si>
  <si>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</si>
  <si>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</si>
  <si>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</si>
  <si>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</si>
  <si>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</si>
  <si>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</si>
  <si>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</si>
  <si>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</si>
  <si>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</si>
  <si>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</si>
  <si>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</si>
  <si>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</si>
  <si>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</si>
  <si>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</si>
  <si>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</si>
  <si>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</si>
  <si>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</si>
  <si>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</si>
  <si>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</si>
  <si>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</si>
  <si>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</si>
  <si>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</si>
  <si>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</si>
  <si>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</si>
  <si>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</si>
  <si>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</si>
  <si>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</si>
  <si>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</si>
  <si>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</si>
  <si>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</si>
  <si>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</si>
  <si>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</si>
  <si>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</si>
  <si>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</si>
  <si>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</si>
  <si>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</si>
  <si>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</si>
  <si>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</si>
  <si>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</si>
  <si>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</si>
  <si>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</si>
  <si>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</si>
  <si>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</si>
  <si>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</si>
  <si>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</si>
  <si>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</si>
  <si>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</si>
  <si>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</si>
  <si>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</si>
  <si>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</si>
  <si>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</si>
  <si>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</si>
  <si>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</si>
  <si>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</si>
  <si>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</si>
  <si>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</si>
  <si>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</si>
  <si>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</si>
  <si>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</si>
  <si>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</si>
  <si>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</si>
  <si>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</si>
  <si>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</si>
  <si>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</si>
  <si>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</si>
  <si>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</si>
  <si>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</si>
  <si>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</si>
  <si>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</si>
  <si>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</si>
  <si>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</si>
  <si>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</si>
  <si>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</si>
  <si>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</si>
  <si>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</si>
  <si>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</si>
  <si>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</si>
  <si>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</si>
  <si>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</si>
  <si>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</si>
  <si>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</si>
  <si>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</si>
  <si>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</si>
  <si>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</si>
  <si>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</si>
  <si>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</si>
  <si>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</si>
  <si>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</si>
  <si>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</si>
  <si>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</si>
  <si>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</si>
  <si>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</si>
  <si>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</si>
  <si>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</si>
  <si>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</si>
  <si>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</si>
  <si>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</si>
  <si>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</si>
  <si>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</si>
  <si>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</si>
  <si>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</si>
  <si>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</si>
  <si>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</si>
  <si>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</si>
  <si>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</si>
  <si>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</si>
  <si>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</si>
  <si>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</si>
  <si>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</si>
  <si>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</si>
  <si>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</si>
  <si>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</si>
  <si>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</si>
  <si>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</si>
  <si>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</si>
  <si>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</si>
  <si>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</si>
  <si>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</si>
  <si>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</si>
  <si>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</si>
  <si>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</si>
  <si>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</si>
  <si>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</si>
  <si>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</si>
  <si>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</si>
  <si>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</si>
  <si>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</si>
  <si>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</si>
  <si>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</si>
  <si>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</si>
  <si>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</si>
  <si>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</si>
  <si>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</si>
  <si>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</si>
  <si>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</si>
  <si>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</si>
  <si>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</si>
  <si>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</si>
  <si>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</si>
  <si>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</si>
  <si>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</si>
  <si>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</si>
  <si>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</si>
  <si>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</si>
  <si>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</si>
  <si>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</si>
  <si>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</si>
  <si>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</si>
  <si>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</si>
  <si>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</si>
  <si>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</si>
  <si>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</si>
  <si>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</si>
  <si>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</si>
  <si>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</si>
  <si>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</si>
  <si>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</si>
  <si>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</si>
  <si>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</si>
  <si>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</si>
  <si>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</si>
  <si>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</si>
  <si>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</si>
  <si>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</si>
  <si>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</si>
  <si>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</si>
  <si>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</si>
  <si>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</si>
  <si>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</si>
  <si>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</si>
  <si>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</si>
  <si>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</si>
  <si>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</si>
  <si>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</si>
  <si>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</si>
  <si>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</si>
  <si>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</si>
  <si>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</si>
  <si>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</si>
  <si>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</si>
  <si>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</si>
  <si>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</si>
  <si>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</si>
  <si>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</si>
  <si>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</si>
  <si>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</si>
  <si>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</si>
  <si>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</si>
  <si>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</si>
  <si>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</si>
  <si>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</si>
  <si>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</si>
  <si>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</si>
  <si>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</si>
  <si>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</si>
  <si>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</si>
  <si>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</si>
  <si>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</si>
  <si>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</si>
  <si>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</si>
  <si>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</si>
  <si>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</si>
  <si>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</si>
  <si>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</si>
  <si>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</si>
  <si>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</si>
  <si>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</si>
  <si>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</si>
  <si>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</si>
  <si>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</si>
  <si>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</si>
  <si>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</si>
  <si>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</si>
  <si>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</si>
  <si>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</si>
  <si>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</si>
  <si>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</si>
  <si>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</si>
  <si>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</si>
  <si>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</si>
  <si>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</si>
  <si>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</si>
  <si>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</si>
  <si>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</si>
  <si>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</si>
  <si>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</si>
  <si>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</si>
  <si>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</si>
  <si>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</si>
  <si>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</si>
  <si>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</si>
  <si>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</si>
  <si>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</si>
  <si>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</si>
  <si>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</si>
  <si>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</si>
  <si>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</si>
  <si>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</si>
  <si>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</si>
  <si>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</si>
  <si>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</si>
  <si>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</si>
  <si>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</si>
  <si>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</si>
  <si>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</si>
  <si>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</si>
  <si>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</si>
  <si>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</si>
  <si>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</si>
  <si>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</si>
  <si>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</si>
  <si>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</si>
  <si>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</si>
  <si>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</si>
  <si>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</si>
  <si>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</si>
  <si>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</si>
  <si>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</si>
  <si>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</si>
  <si>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</si>
  <si>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</si>
  <si>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</si>
  <si>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</si>
  <si>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</si>
  <si>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</si>
  <si>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</si>
  <si>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</si>
  <si>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</si>
  <si>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</si>
  <si>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</si>
  <si>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</si>
  <si>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</si>
  <si>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</si>
  <si>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</si>
  <si>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</si>
  <si>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</si>
  <si>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</si>
  <si>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</si>
  <si>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</si>
  <si>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</si>
  <si>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</si>
  <si>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</si>
  <si>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</si>
  <si>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</si>
  <si>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</si>
  <si>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</si>
  <si>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</si>
  <si>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</si>
  <si>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</si>
  <si>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</si>
  <si>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</si>
  <si>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</si>
  <si>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</si>
  <si>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</si>
  <si>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</si>
  <si>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</si>
  <si>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</si>
  <si>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</si>
  <si>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</si>
  <si>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</si>
  <si>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</si>
  <si>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</si>
  <si>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</si>
  <si>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</si>
  <si>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</si>
  <si>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</si>
  <si>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</si>
  <si>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</si>
  <si>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</si>
  <si>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</si>
  <si>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</si>
  <si>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</si>
  <si>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</si>
  <si>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</si>
  <si>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</si>
  <si>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</si>
  <si>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</si>
  <si>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</si>
  <si>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</si>
  <si>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</si>
  <si>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</si>
  <si>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</si>
  <si>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</si>
  <si>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</si>
  <si>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</si>
  <si>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</si>
  <si>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</si>
  <si>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</si>
  <si>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</si>
  <si>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</si>
  <si>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</si>
  <si>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</si>
  <si>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</si>
  <si>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</si>
  <si>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</si>
  <si>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</si>
  <si>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</si>
  <si>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</si>
  <si>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</si>
  <si>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</si>
  <si>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</si>
  <si>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</si>
  <si>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</si>
  <si>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</si>
  <si>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</si>
  <si>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</si>
  <si>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</si>
  <si>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</si>
  <si>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</si>
  <si>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</si>
  <si>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</si>
  <si>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</si>
  <si>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</si>
  <si>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</si>
  <si>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</si>
  <si>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</si>
  <si>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</si>
  <si>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</si>
  <si>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</si>
  <si>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</si>
  <si>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</si>
  <si>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</si>
  <si>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</si>
  <si>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</si>
  <si>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</si>
  <si>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</si>
  <si>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</si>
  <si>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</si>
  <si>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</si>
  <si>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</si>
  <si>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</si>
  <si>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</si>
  <si>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</si>
  <si>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</si>
  <si>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</si>
  <si>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</si>
  <si>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</si>
  <si>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</si>
  <si>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</si>
  <si>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</si>
  <si>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</si>
  <si>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</si>
  <si>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</si>
  <si>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</si>
  <si>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</si>
  <si>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</si>
  <si>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</si>
  <si>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</si>
  <si>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</si>
  <si>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</si>
  <si>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</si>
  <si>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</si>
  <si>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</si>
  <si>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</si>
  <si>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</si>
  <si>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</si>
  <si>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</si>
  <si>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</si>
  <si>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</si>
  <si>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</si>
  <si>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</si>
  <si>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</si>
  <si>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</si>
  <si>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</si>
  <si>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</si>
  <si>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</si>
  <si>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</si>
  <si>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</si>
  <si>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</si>
  <si>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</si>
  <si>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</si>
  <si>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</si>
  <si>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</si>
  <si>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</si>
  <si>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</si>
  <si>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</si>
  <si>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</si>
  <si>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</si>
  <si>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</si>
  <si>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</si>
  <si>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</si>
  <si>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</si>
  <si>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</si>
  <si>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</si>
  <si>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</si>
  <si>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</si>
  <si>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</si>
  <si>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</si>
  <si>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</si>
  <si>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</si>
  <si>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</si>
  <si>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</si>
  <si>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</si>
  <si>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</si>
  <si>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</si>
  <si>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</si>
  <si>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</si>
  <si>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</si>
  <si>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</si>
  <si>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</si>
  <si>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</si>
  <si>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</si>
  <si>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</si>
  <si>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</si>
  <si>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</si>
  <si>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</si>
  <si>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</si>
  <si>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</si>
  <si>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</si>
  <si>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</si>
  <si>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</si>
  <si>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</si>
  <si>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</si>
  <si>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</si>
  <si>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</si>
  <si>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</si>
  <si>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</si>
  <si>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</si>
  <si>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</si>
  <si>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</si>
  <si>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</si>
  <si>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</si>
  <si>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</si>
  <si>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</si>
  <si>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</si>
  <si>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</si>
  <si>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</si>
  <si>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</si>
  <si>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</si>
  <si>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</si>
  <si>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</si>
  <si>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</si>
  <si>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</si>
  <si>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</si>
  <si>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</si>
  <si>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</si>
  <si>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</si>
  <si>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</si>
  <si>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</si>
  <si>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</si>
  <si>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</si>
  <si>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</si>
  <si>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</si>
  <si>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</si>
  <si>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</si>
  <si>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</si>
  <si>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</si>
  <si>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</si>
  <si>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</si>
  <si>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</si>
  <si>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</si>
  <si>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</si>
  <si>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</si>
  <si>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</si>
  <si>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</si>
  <si>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</si>
  <si>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</si>
  <si>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</si>
  <si>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</si>
  <si>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</si>
  <si>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</si>
  <si>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</si>
  <si>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</si>
  <si>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</si>
  <si>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</si>
  <si>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</si>
  <si>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</si>
  <si>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</si>
  <si>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</si>
  <si>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</si>
  <si>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</si>
  <si>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</si>
  <si>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</si>
  <si>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</si>
  <si>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</si>
  <si>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</si>
  <si>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</si>
  <si>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</si>
  <si>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</si>
  <si>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</si>
  <si>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</si>
  <si>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</si>
  <si>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</si>
  <si>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</si>
  <si>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</si>
  <si>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</si>
  <si>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</si>
  <si>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</si>
  <si>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</si>
  <si>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</si>
  <si>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</si>
  <si>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</si>
  <si>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</si>
  <si>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</si>
  <si>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</si>
  <si>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</si>
  <si>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</si>
  <si>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</si>
  <si>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</si>
  <si>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</si>
  <si>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</si>
  <si>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</si>
  <si>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</si>
  <si>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</si>
  <si>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</si>
  <si>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</si>
  <si>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</si>
  <si>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</si>
  <si>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</si>
  <si>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</si>
  <si>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</si>
  <si>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</si>
  <si>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</si>
  <si>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</si>
  <si>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</si>
  <si>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</si>
  <si>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</si>
  <si>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</si>
  <si>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</si>
  <si>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</si>
  <si>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</si>
  <si>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</si>
  <si>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</si>
  <si>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</si>
  <si>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</si>
  <si>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</si>
  <si>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</si>
  <si>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</si>
  <si>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</si>
  <si>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</si>
  <si>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</si>
  <si>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</si>
  <si>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</si>
  <si>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</si>
  <si>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</si>
  <si>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</si>
  <si>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</si>
  <si>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</si>
  <si>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</si>
  <si>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</si>
  <si>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</si>
  <si>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</si>
  <si>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</si>
  <si>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</si>
  <si>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</si>
  <si>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</si>
  <si>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</si>
  <si>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</si>
  <si>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</si>
  <si>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</si>
  <si>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</si>
  <si>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</si>
  <si>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</si>
  <si>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</si>
  <si>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</si>
  <si>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</si>
  <si>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</si>
  <si>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</si>
  <si>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</si>
  <si>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</si>
  <si>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</si>
  <si>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</si>
  <si>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</si>
  <si>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</si>
  <si>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</si>
  <si>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</si>
  <si>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</si>
  <si>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</si>
  <si>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</si>
  <si>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</si>
  <si>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</si>
  <si>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</si>
  <si>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</si>
  <si>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</si>
  <si>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</si>
  <si>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</si>
  <si>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</si>
  <si>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</si>
  <si>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</si>
  <si>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</si>
  <si>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</si>
  <si>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</si>
  <si>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</si>
  <si>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</si>
  <si>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</si>
  <si>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</si>
  <si>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</si>
  <si>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</si>
  <si>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</si>
  <si>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</si>
  <si>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</si>
  <si>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</si>
  <si>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</si>
  <si>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</si>
  <si>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</si>
  <si>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</si>
  <si>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</si>
  <si>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</si>
  <si>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</si>
  <si>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</si>
  <si>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</si>
  <si>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</si>
  <si>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</si>
  <si>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</si>
  <si>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</si>
  <si>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</si>
  <si>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</si>
  <si>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</si>
  <si>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</si>
  <si>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</si>
  <si>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</si>
  <si>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</si>
  <si>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</si>
  <si>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</si>
  <si>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</si>
  <si>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</si>
  <si>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</si>
  <si>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</si>
  <si>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</si>
  <si>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</si>
  <si>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</si>
  <si>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</si>
  <si>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</si>
  <si>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</si>
  <si>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</si>
  <si>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</si>
  <si>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</si>
  <si>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</si>
  <si>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</si>
  <si>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</si>
  <si>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</si>
  <si>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</si>
  <si>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</si>
  <si>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</si>
  <si>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</si>
  <si>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</si>
  <si>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</si>
  <si>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</si>
  <si>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</si>
  <si>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</si>
  <si>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</si>
  <si>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</si>
  <si>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</si>
  <si>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</si>
  <si>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</si>
  <si>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</si>
  <si>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</si>
  <si>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</si>
  <si>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</si>
  <si>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</si>
  <si>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</si>
  <si>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</si>
  <si>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</si>
  <si>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</si>
  <si>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</si>
  <si>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</si>
  <si>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</si>
  <si>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</si>
  <si>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</si>
  <si>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</si>
  <si>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</si>
  <si>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</si>
  <si>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</si>
  <si>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</si>
  <si>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</si>
  <si>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</si>
  <si>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</si>
  <si>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</si>
  <si>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</si>
  <si>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</si>
  <si>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</si>
  <si>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</si>
  <si>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</si>
  <si>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</si>
  <si>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</si>
  <si>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</si>
  <si>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</si>
  <si>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</si>
  <si>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</si>
  <si>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</si>
  <si>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</si>
  <si>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</si>
  <si>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</si>
  <si>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</si>
  <si>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</si>
  <si>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</si>
  <si>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</si>
  <si>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</si>
  <si>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</si>
  <si>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</si>
  <si>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</si>
  <si>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</si>
  <si>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</si>
  <si>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</si>
  <si>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</si>
  <si>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</si>
  <si>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</si>
  <si>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</si>
  <si>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</si>
  <si>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</si>
  <si>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</si>
  <si>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</si>
  <si>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</si>
  <si>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</si>
  <si>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</si>
  <si>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</si>
  <si>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</si>
  <si>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</si>
  <si>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</si>
  <si>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</si>
  <si>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</si>
  <si>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</si>
  <si>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</si>
  <si>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</si>
  <si>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</si>
  <si>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</si>
  <si>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</si>
  <si>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</si>
  <si>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</si>
  <si>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</si>
  <si>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</si>
  <si>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</si>
  <si>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</si>
  <si>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</si>
  <si>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</si>
  <si>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</si>
  <si>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</si>
  <si>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</si>
  <si>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</si>
  <si>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</si>
  <si>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</si>
  <si>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</si>
  <si>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</si>
  <si>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</si>
  <si>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</si>
  <si>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</si>
  <si>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</si>
  <si>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</si>
  <si>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</si>
  <si>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</si>
  <si>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</si>
  <si>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</si>
  <si>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</si>
  <si>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</si>
  <si>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</si>
  <si>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</si>
  <si>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</si>
  <si>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</si>
  <si>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</si>
  <si>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</si>
  <si>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</si>
  <si>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</si>
  <si>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</si>
  <si>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</si>
  <si>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</si>
  <si>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</si>
  <si>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</si>
  <si>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</si>
  <si>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</si>
  <si>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</si>
  <si>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</si>
  <si>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</si>
  <si>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</si>
  <si>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</si>
  <si>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</si>
  <si>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</si>
  <si>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</si>
  <si>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</si>
  <si>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</si>
  <si>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</si>
  <si>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</si>
  <si>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</si>
  <si>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</si>
  <si>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</si>
  <si>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</si>
  <si>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</si>
  <si>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</si>
  <si>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</si>
  <si>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</si>
  <si>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</si>
  <si>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</si>
  <si>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</si>
  <si>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</si>
  <si>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</si>
  <si>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</si>
  <si>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</si>
  <si>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</si>
  <si>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</si>
  <si>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</si>
  <si>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</si>
  <si>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</si>
  <si>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</si>
  <si>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</si>
  <si>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</si>
  <si>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</si>
  <si>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</si>
  <si>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</si>
  <si>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</si>
  <si>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</si>
  <si>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</si>
  <si>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</si>
  <si>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</si>
  <si>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</si>
  <si>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</si>
  <si>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</si>
  <si>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</si>
  <si>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</si>
  <si>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</si>
  <si>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</si>
  <si>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</si>
  <si>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</si>
  <si>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</si>
  <si>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</si>
  <si>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</si>
  <si>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</si>
  <si>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</si>
  <si>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</si>
  <si>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</si>
  <si>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</si>
  <si>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</si>
  <si>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</si>
  <si>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</si>
  <si>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</si>
  <si>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</si>
  <si>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</si>
  <si>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</si>
  <si>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</si>
  <si>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</si>
  <si>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</si>
  <si>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</si>
  <si>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</si>
  <si>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</si>
  <si>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</si>
  <si>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</si>
  <si>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</si>
  <si>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</si>
  <si>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</si>
  <si>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</si>
  <si>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</si>
  <si>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</si>
  <si>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</si>
  <si>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</si>
  <si>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</si>
  <si>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</si>
  <si>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</si>
  <si>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</si>
  <si>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</si>
  <si>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</si>
  <si>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</si>
  <si>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</si>
  <si>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</si>
  <si>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</si>
  <si>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</si>
  <si>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</si>
  <si>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</si>
  <si>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</si>
  <si>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</si>
  <si>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</si>
  <si>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</si>
  <si>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</si>
  <si>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</si>
  <si>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</si>
  <si>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</si>
  <si>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</si>
  <si>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</si>
  <si>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</si>
  <si>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</si>
  <si>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</si>
  <si>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</si>
  <si>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</si>
  <si>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</si>
  <si>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</si>
  <si>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</si>
  <si>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</si>
  <si>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</si>
  <si>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</si>
  <si>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</si>
  <si>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</si>
  <si>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</si>
  <si>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</si>
  <si>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</si>
  <si>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</si>
  <si>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</si>
  <si>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</si>
  <si>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</si>
  <si>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</si>
  <si>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</si>
  <si>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</si>
  <si>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</si>
  <si>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</si>
  <si>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</si>
  <si>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</si>
  <si>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</si>
  <si>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</si>
  <si>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</si>
  <si>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</si>
  <si>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</si>
  <si>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</si>
  <si>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</si>
  <si>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</si>
  <si>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</si>
  <si>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</si>
  <si>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</si>
  <si>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</si>
  <si>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</si>
  <si>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</si>
  <si>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</si>
  <si>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</si>
  <si>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</si>
  <si>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</si>
  <si>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</si>
  <si>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</si>
  <si>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</si>
  <si>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</si>
  <si>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</si>
  <si>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</si>
  <si>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</si>
  <si>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</si>
  <si>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</si>
  <si>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</si>
  <si>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</si>
  <si>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</si>
  <si>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</si>
  <si>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</si>
  <si>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</si>
  <si>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</si>
  <si>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</si>
  <si>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</si>
  <si>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</si>
  <si>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</si>
  <si>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</si>
  <si>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</si>
  <si>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</si>
  <si>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</si>
  <si>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</si>
  <si>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</si>
  <si>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</si>
  <si>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</si>
  <si>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</si>
  <si>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</si>
  <si>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</si>
  <si>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</si>
  <si>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</si>
  <si>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</si>
  <si>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</si>
  <si>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</si>
  <si>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</si>
  <si>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</si>
  <si>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</si>
  <si>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</si>
  <si>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</si>
  <si>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</si>
  <si>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</si>
  <si>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</si>
  <si>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</si>
  <si>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</si>
  <si>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</si>
  <si>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</si>
  <si>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</si>
  <si>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</si>
  <si>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</si>
  <si>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</si>
  <si>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</si>
  <si>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</si>
  <si>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</si>
  <si>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</si>
  <si>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</si>
  <si>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</si>
  <si>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</si>
  <si>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</si>
  <si>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</si>
  <si>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</si>
  <si>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</si>
  <si>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</si>
  <si>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</si>
  <si>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</si>
  <si>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</si>
  <si>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</si>
  <si>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</si>
  <si>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</si>
  <si>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</si>
  <si>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</si>
  <si>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</si>
  <si>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</si>
  <si>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</si>
  <si>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</si>
  <si>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</si>
  <si>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</si>
  <si>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</si>
  <si>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</si>
  <si>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</si>
  <si>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</si>
  <si>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</si>
  <si>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</si>
  <si>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</si>
  <si>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</si>
  <si>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</si>
  <si>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</si>
  <si>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</si>
  <si>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</si>
  <si>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</si>
  <si>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</si>
  <si>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</si>
  <si>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</si>
  <si>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</si>
  <si>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</si>
  <si>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</si>
  <si>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</si>
  <si>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</si>
  <si>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</si>
  <si>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</si>
  <si>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</si>
  <si>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</si>
  <si>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</si>
  <si>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</si>
  <si>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</si>
  <si>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</si>
  <si>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</si>
  <si>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</si>
  <si>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</si>
  <si>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</si>
  <si>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</si>
  <si>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</si>
  <si>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</si>
  <si>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</si>
  <si>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</si>
  <si>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</si>
  <si>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</si>
  <si>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</si>
  <si>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</si>
  <si>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</si>
  <si>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</si>
  <si>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</si>
  <si>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</si>
  <si>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</si>
  <si>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</si>
  <si>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</si>
  <si>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</si>
  <si>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</si>
  <si>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</si>
  <si>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</si>
  <si>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</si>
  <si>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</si>
  <si>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</si>
  <si>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</si>
  <si>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</si>
  <si>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</si>
  <si>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</si>
  <si>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</si>
  <si>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</si>
  <si>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</si>
  <si>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</si>
  <si>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</si>
  <si>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</si>
  <si>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</si>
  <si>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</si>
  <si>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</si>
  <si>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</si>
  <si>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</si>
  <si>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</si>
  <si>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</si>
  <si>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</si>
  <si>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</si>
  <si>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</si>
  <si>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</si>
  <si>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</si>
  <si>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</si>
  <si>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</si>
  <si>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</si>
  <si>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</si>
  <si>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</si>
  <si>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</si>
  <si>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</si>
  <si>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</si>
  <si>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</si>
  <si>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</si>
  <si>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</si>
  <si>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</si>
  <si>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</si>
  <si>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</si>
  <si>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</si>
  <si>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</si>
  <si>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</si>
  <si>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</si>
  <si>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</si>
  <si>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</si>
  <si>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</si>
  <si>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</si>
  <si>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</si>
  <si>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</si>
  <si>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</si>
  <si>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</si>
  <si>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</si>
  <si>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</si>
  <si>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</si>
  <si>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</si>
  <si>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</si>
  <si>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</si>
  <si>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</si>
  <si>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</si>
  <si>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</si>
  <si>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</si>
  <si>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</si>
  <si>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</si>
  <si>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</si>
  <si>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</si>
  <si>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</si>
  <si>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</si>
  <si>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</si>
  <si>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</si>
  <si>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</si>
  <si>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</si>
  <si>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</si>
  <si>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</si>
  <si>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</si>
  <si>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</si>
  <si>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</si>
  <si>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</si>
  <si>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</si>
  <si>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</si>
  <si>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</si>
  <si>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</si>
  <si>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</si>
  <si>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</si>
  <si>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</si>
  <si>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</si>
  <si>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</si>
  <si>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</si>
  <si>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</si>
  <si>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</si>
  <si>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</si>
  <si>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</si>
  <si>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</si>
  <si>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</si>
  <si>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</si>
  <si>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</si>
  <si>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</si>
  <si>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</si>
  <si>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</si>
  <si>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</si>
  <si>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</si>
  <si>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</si>
  <si>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</si>
  <si>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</si>
  <si>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</si>
  <si>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</si>
  <si>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</si>
  <si>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</si>
  <si>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</si>
  <si>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</si>
  <si>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</si>
  <si>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</si>
  <si>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</si>
  <si>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</si>
  <si>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</si>
  <si>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</si>
  <si>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</si>
  <si>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</si>
  <si>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</si>
  <si>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</si>
  <si>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</si>
  <si>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</si>
  <si>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</si>
  <si>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</si>
  <si>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</si>
  <si>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</si>
  <si>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</si>
  <si>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</si>
  <si>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</si>
  <si>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</si>
  <si>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</si>
  <si>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</si>
  <si>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</si>
  <si>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</si>
  <si>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</si>
  <si>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</si>
  <si>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</si>
  <si>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</si>
  <si>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</si>
  <si>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</si>
  <si>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</si>
  <si>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</si>
  <si>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</si>
  <si>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</si>
  <si>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</si>
  <si>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</si>
  <si>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</si>
  <si>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</si>
  <si>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</si>
  <si>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</si>
  <si>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</si>
  <si>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</si>
  <si>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</si>
  <si>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</si>
  <si>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</si>
  <si>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</si>
  <si>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</si>
  <si>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</si>
  <si>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</si>
  <si>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</si>
  <si>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</si>
  <si>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</si>
  <si>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</si>
  <si>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</si>
  <si>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</si>
  <si>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</si>
  <si>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</si>
  <si>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</si>
  <si>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</si>
  <si>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</si>
  <si>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</si>
  <si>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</si>
  <si>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</si>
  <si>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</si>
  <si>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</si>
  <si>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</si>
  <si>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</si>
  <si>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</si>
  <si>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</si>
  <si>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</si>
  <si>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</si>
  <si>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</si>
  <si>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</si>
  <si>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</si>
  <si>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</si>
  <si>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</si>
  <si>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</si>
  <si>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</si>
  <si>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</si>
  <si>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</si>
  <si>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</si>
  <si>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</si>
  <si>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</si>
  <si>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</si>
  <si>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</si>
  <si>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</si>
  <si>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</si>
  <si>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</si>
  <si>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</si>
  <si>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</si>
  <si>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</si>
  <si>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</si>
  <si>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</si>
  <si>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</si>
  <si>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</si>
  <si>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</si>
  <si>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</si>
  <si>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</si>
  <si>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</si>
  <si>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</si>
  <si>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</si>
  <si>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</si>
  <si>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</si>
  <si>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</si>
  <si>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</si>
  <si>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</si>
  <si>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</si>
  <si>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</si>
  <si>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</si>
  <si>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</si>
  <si>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</si>
  <si>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</si>
  <si>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</si>
  <si>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</si>
  <si>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</si>
  <si>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</si>
  <si>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</si>
  <si>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</si>
  <si>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</si>
  <si>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</si>
  <si>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</si>
  <si>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</si>
  <si>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</si>
  <si>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</si>
  <si>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</si>
  <si>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</si>
  <si>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</si>
  <si>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</si>
  <si>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</si>
  <si>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</si>
  <si>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</si>
  <si>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</si>
  <si>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</si>
  <si>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</si>
  <si>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</si>
  <si>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</si>
  <si>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</si>
  <si>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</si>
  <si>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</si>
  <si>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</si>
  <si>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</si>
  <si>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</si>
  <si>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</si>
  <si>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</si>
  <si>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</si>
  <si>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</si>
  <si>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</si>
  <si>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</si>
  <si>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</si>
  <si>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</si>
  <si>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</si>
  <si>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</si>
  <si>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</si>
  <si>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</si>
  <si>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</si>
  <si>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</si>
  <si>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</si>
  <si>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</si>
  <si>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</si>
  <si>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</si>
  <si>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</si>
  <si>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</si>
  <si>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</si>
  <si>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</si>
  <si>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</si>
  <si>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</si>
  <si>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</si>
  <si>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</si>
  <si>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</si>
  <si>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</si>
  <si>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</si>
  <si>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</si>
  <si>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</si>
  <si>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</si>
  <si>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</si>
  <si>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</si>
  <si>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</si>
  <si>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</si>
  <si>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</si>
  <si>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</si>
  <si>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</si>
  <si>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</si>
  <si>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</si>
  <si>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</si>
  <si>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</si>
  <si>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</si>
  <si>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</si>
  <si>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</si>
  <si>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</si>
  <si>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</si>
  <si>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</si>
  <si>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</si>
  <si>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</si>
  <si>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</si>
  <si>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</si>
  <si>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</si>
  <si>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</si>
  <si>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</si>
  <si>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</si>
  <si>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</si>
  <si>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</si>
  <si>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</si>
  <si>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</si>
  <si>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</si>
  <si>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</si>
  <si>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</si>
  <si>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</si>
  <si>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</si>
  <si>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</si>
  <si>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</si>
  <si>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</si>
  <si>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</si>
  <si>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</si>
  <si>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</si>
  <si>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</si>
  <si>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</si>
  <si>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</si>
  <si>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</si>
  <si>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</si>
  <si>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</si>
  <si>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</si>
  <si>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</si>
  <si>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</si>
  <si>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</si>
  <si>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</si>
  <si>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</si>
  <si>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</si>
  <si>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</si>
  <si>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</si>
  <si>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</si>
  <si>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</si>
  <si>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</si>
  <si>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</si>
  <si>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</si>
  <si>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</si>
  <si>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</si>
  <si>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</si>
  <si>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</si>
  <si>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</si>
  <si>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</si>
  <si>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</si>
  <si>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</si>
  <si>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</si>
  <si>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</si>
  <si>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</si>
  <si>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</si>
  <si>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</si>
  <si>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</si>
  <si>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</si>
  <si>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</si>
  <si>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</si>
  <si>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</si>
  <si>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</si>
  <si>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</si>
  <si>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</si>
  <si>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</si>
  <si>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</si>
  <si>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</si>
  <si>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</si>
  <si>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</si>
  <si>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</si>
  <si>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</si>
  <si>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</si>
  <si>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</si>
  <si>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</si>
  <si>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</si>
  <si>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</si>
  <si>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</si>
  <si>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</si>
  <si>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</si>
  <si>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</si>
  <si>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</si>
  <si>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</si>
  <si>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</si>
  <si>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</si>
  <si>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</si>
  <si>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</si>
  <si>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</si>
  <si>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</si>
  <si>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</si>
  <si>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</si>
  <si>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</si>
  <si>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</si>
  <si>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</si>
  <si>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</si>
  <si>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</si>
  <si>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</si>
  <si>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</si>
  <si>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</si>
  <si>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</si>
  <si>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</si>
  <si>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</si>
  <si>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</si>
  <si>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</si>
  <si>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</si>
  <si>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</si>
  <si>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</si>
  <si>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</si>
  <si>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</si>
  <si>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</si>
  <si>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</si>
  <si>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</si>
  <si>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</si>
  <si>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</si>
  <si>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</si>
  <si>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</si>
  <si>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</si>
  <si>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</si>
  <si>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</si>
  <si>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</si>
  <si>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</si>
  <si>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</si>
  <si>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</si>
  <si>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</si>
  <si>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</si>
  <si>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</si>
  <si>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</si>
  <si>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</si>
  <si>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</si>
  <si>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</si>
  <si>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</si>
  <si>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</si>
  <si>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</si>
  <si>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</si>
  <si>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</si>
  <si>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</si>
  <si>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</si>
  <si>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</si>
  <si>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</si>
  <si>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</si>
  <si>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</si>
  <si>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</si>
  <si>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</si>
  <si>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</si>
  <si>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</si>
  <si>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</si>
  <si>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</si>
  <si>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</si>
  <si>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</si>
  <si>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</si>
  <si>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</si>
  <si>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</si>
  <si>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</si>
  <si>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</si>
  <si>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</si>
  <si>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</si>
  <si>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</si>
  <si>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</si>
  <si>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</si>
  <si>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</si>
  <si>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</si>
  <si>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</si>
  <si>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</si>
  <si>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</si>
  <si>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</si>
  <si>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</si>
  <si>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</si>
  <si>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</si>
  <si>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</si>
  <si>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</si>
  <si>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</si>
  <si>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</si>
  <si>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</si>
  <si>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</si>
  <si>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</si>
  <si>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</si>
  <si>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</si>
  <si>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</si>
  <si>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</si>
  <si>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</si>
  <si>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</si>
  <si>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</si>
  <si>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</si>
  <si>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</si>
  <si>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</si>
  <si>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</si>
  <si>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</si>
  <si>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</si>
  <si>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</si>
  <si>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</si>
  <si>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</si>
  <si>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</si>
  <si>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</si>
  <si>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</si>
  <si>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</si>
  <si>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</si>
  <si>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</si>
  <si>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</si>
  <si>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</si>
  <si>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</si>
  <si>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</si>
  <si>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</si>
  <si>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</si>
  <si>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</si>
  <si>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</si>
  <si>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</si>
  <si>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</si>
  <si>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</si>
  <si>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</si>
  <si>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</si>
  <si>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</si>
  <si>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</si>
  <si>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</si>
  <si>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</si>
  <si>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</si>
  <si>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</si>
  <si>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</si>
  <si>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</si>
  <si>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</si>
  <si>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</si>
  <si>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</si>
  <si>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</si>
  <si>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</si>
  <si>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</si>
  <si>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</si>
  <si>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</si>
  <si>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</si>
  <si>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</si>
  <si>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</si>
  <si>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</si>
  <si>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</si>
  <si>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</si>
  <si>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</si>
  <si>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</si>
  <si>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</si>
  <si>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</si>
  <si>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</si>
  <si>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</si>
  <si>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</si>
  <si>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</si>
  <si>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</si>
  <si>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</si>
  <si>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</si>
  <si>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</si>
  <si>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</si>
  <si>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</si>
  <si>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</si>
  <si>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</si>
  <si>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</si>
  <si>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</si>
  <si>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</si>
  <si>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</si>
  <si>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</si>
  <si>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</si>
  <si>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</si>
  <si>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</si>
  <si>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</si>
  <si>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</si>
  <si>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</si>
  <si>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</si>
  <si>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</si>
  <si>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</si>
  <si>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</si>
  <si>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</si>
  <si>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</si>
  <si>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</si>
  <si>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</si>
  <si>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</si>
  <si>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</si>
  <si>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</si>
  <si>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</si>
  <si>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</si>
  <si>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</si>
  <si>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</si>
  <si>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</si>
  <si>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</si>
  <si>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</si>
  <si>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</si>
  <si>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</si>
  <si>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</si>
  <si>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</si>
  <si>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</si>
  <si>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</si>
  <si>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</si>
  <si>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</si>
  <si>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</si>
  <si>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</si>
  <si>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</si>
  <si>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</si>
  <si>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</si>
  <si>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</si>
  <si>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</si>
  <si>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</si>
  <si>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</si>
  <si>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</si>
  <si>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</si>
  <si>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</si>
  <si>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</si>
  <si>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</si>
  <si>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</si>
  <si>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</si>
  <si>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</si>
  <si>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</si>
  <si>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</si>
  <si>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</si>
  <si>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</si>
  <si>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</si>
  <si>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</si>
  <si>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</si>
  <si>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</si>
  <si>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</si>
  <si>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</si>
  <si>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</si>
  <si>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</si>
  <si>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</si>
  <si>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</si>
  <si>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</si>
  <si>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</si>
  <si>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</si>
  <si>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</si>
  <si>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</si>
  <si>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</si>
  <si>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</si>
  <si>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</si>
  <si>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</si>
  <si>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</si>
  <si>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</si>
  <si>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</si>
  <si>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</si>
  <si>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</si>
  <si>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</si>
  <si>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</si>
  <si>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</si>
  <si>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</si>
  <si>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</si>
  <si>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</si>
  <si>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</si>
  <si>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</si>
  <si>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</si>
  <si>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</si>
  <si>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</si>
  <si>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</si>
  <si>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</si>
  <si>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</si>
  <si>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</si>
  <si>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</si>
  <si>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</si>
  <si>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</si>
  <si>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</si>
  <si>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</si>
  <si>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</si>
  <si>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</si>
  <si>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</si>
  <si>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</si>
  <si>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</si>
  <si>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</si>
  <si>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</si>
  <si>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</si>
  <si>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</si>
  <si>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</si>
  <si>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</si>
  <si>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</si>
  <si>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</si>
  <si>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</si>
  <si>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</si>
  <si>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</si>
  <si>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</si>
  <si>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</si>
  <si>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</si>
  <si>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</si>
  <si>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</si>
  <si>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</si>
  <si>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</si>
  <si>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</si>
  <si>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</si>
  <si>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</si>
  <si>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</si>
  <si>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</si>
  <si>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</si>
  <si>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</si>
  <si>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</si>
  <si>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</si>
  <si>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</si>
  <si>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</si>
  <si>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</si>
  <si>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</si>
  <si>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</si>
  <si>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</si>
  <si>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</si>
  <si>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</si>
  <si>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</si>
  <si>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</si>
  <si>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</si>
  <si>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</si>
  <si>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</si>
  <si>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</si>
  <si>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</si>
  <si>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</si>
  <si>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</si>
  <si>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</si>
  <si>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</si>
  <si>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</si>
  <si>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</si>
  <si>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</si>
  <si>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</si>
  <si>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</si>
  <si>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</si>
  <si>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</si>
  <si>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</si>
  <si>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</si>
  <si>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</si>
  <si>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</si>
  <si>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</si>
  <si>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</si>
  <si>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</si>
  <si>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</si>
  <si>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</si>
  <si>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</si>
  <si>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</si>
  <si>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</si>
  <si>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</si>
  <si>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</si>
  <si>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</si>
  <si>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</si>
  <si>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</si>
  <si>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</si>
  <si>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</si>
  <si>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</si>
  <si>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</si>
  <si>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</si>
  <si>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</si>
  <si>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</si>
  <si>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</si>
  <si>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</si>
  <si>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</si>
  <si>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</si>
  <si>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</si>
  <si>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</si>
  <si>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</si>
  <si>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</si>
  <si>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</si>
  <si>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</si>
  <si>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</si>
  <si>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</si>
  <si>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</si>
  <si>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</si>
  <si>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</si>
  <si>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</si>
  <si>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</si>
  <si>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</si>
  <si>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</si>
  <si>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</si>
  <si>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</si>
  <si>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</si>
  <si>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</si>
  <si>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</si>
  <si>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</si>
  <si>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</si>
  <si>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</si>
  <si>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</si>
  <si>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</si>
  <si>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</si>
  <si>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</si>
  <si>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</si>
  <si>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</si>
  <si>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</si>
  <si>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</si>
  <si>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</si>
  <si>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</si>
  <si>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</si>
  <si>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</si>
  <si>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</si>
  <si>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</si>
  <si>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</si>
  <si>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</si>
  <si>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</si>
  <si>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</si>
  <si>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</si>
  <si>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</si>
  <si>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</si>
  <si>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</si>
  <si>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</si>
  <si>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</si>
  <si>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</si>
  <si>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</si>
  <si>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</si>
  <si>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</si>
  <si>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</si>
  <si>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</si>
  <si>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</si>
  <si>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</si>
  <si>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</si>
  <si>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</si>
  <si>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</si>
  <si>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</si>
  <si>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</si>
  <si>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</si>
  <si>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</si>
  <si>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</si>
  <si>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</si>
  <si>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</si>
  <si>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</si>
  <si>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</si>
  <si>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</si>
  <si>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</si>
  <si>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</si>
  <si>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</si>
  <si>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</si>
  <si>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</si>
  <si>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</si>
  <si>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</si>
  <si>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</si>
  <si>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</si>
  <si>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</si>
  <si>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</si>
  <si>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</si>
  <si>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</si>
  <si>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</si>
  <si>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</si>
  <si>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</si>
  <si>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</si>
  <si>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</si>
  <si>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</si>
  <si>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</si>
  <si>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</si>
  <si>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</si>
  <si>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</si>
  <si>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</si>
  <si>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</si>
  <si>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</si>
  <si>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</si>
  <si>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</si>
  <si>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</si>
  <si>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</si>
  <si>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</si>
  <si>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</si>
  <si>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</si>
  <si>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</si>
  <si>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</si>
  <si>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</si>
  <si>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</si>
  <si>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</si>
  <si>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</si>
  <si>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</si>
  <si>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</si>
  <si>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</si>
  <si>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</si>
  <si>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</si>
  <si>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</si>
  <si>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</si>
  <si>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</si>
  <si>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</si>
  <si>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</si>
  <si>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</si>
  <si>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</si>
  <si>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</si>
  <si>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</si>
  <si>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</si>
  <si>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</si>
  <si>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</si>
  <si>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</si>
  <si>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</si>
  <si>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</si>
  <si>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</si>
  <si>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</si>
  <si>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</si>
  <si>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</si>
  <si>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</si>
  <si>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</si>
  <si>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</si>
  <si>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</si>
  <si>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</si>
  <si>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</si>
  <si>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</si>
  <si>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</si>
  <si>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</si>
  <si>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</si>
  <si>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</si>
  <si>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</si>
  <si>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</si>
  <si>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</si>
  <si>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</si>
  <si>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</si>
  <si>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</si>
  <si>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</si>
  <si>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</si>
  <si>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</si>
  <si>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</si>
  <si>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</si>
  <si>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</si>
  <si>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</si>
  <si>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</si>
  <si>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</si>
  <si>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</si>
  <si>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</si>
  <si>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</si>
  <si>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</si>
  <si>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</si>
  <si>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</si>
  <si>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</si>
  <si>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</si>
  <si>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</si>
  <si>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</si>
  <si>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</si>
  <si>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</si>
  <si>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</si>
  <si>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</si>
  <si>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</si>
  <si>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</si>
  <si>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</si>
  <si>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</si>
  <si>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</si>
  <si>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</si>
  <si>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</si>
  <si>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</si>
  <si>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</si>
  <si>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</si>
  <si>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</si>
  <si>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</si>
  <si>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</si>
  <si>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</si>
  <si>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</si>
  <si>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</si>
  <si>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</si>
  <si>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</si>
  <si>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</si>
  <si>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</si>
  <si>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</si>
  <si>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</si>
  <si>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</si>
  <si>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</si>
  <si>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</si>
  <si>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</si>
  <si>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</si>
  <si>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</si>
  <si>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</si>
  <si>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</si>
  <si>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</si>
  <si>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</si>
  <si>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</si>
  <si>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</si>
  <si>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</si>
  <si>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</si>
  <si>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</si>
  <si>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</si>
  <si>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</si>
  <si>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</si>
  <si>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</si>
  <si>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</si>
  <si>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</si>
  <si>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</si>
  <si>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</si>
  <si>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</si>
  <si>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</si>
  <si>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</si>
  <si>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</si>
  <si>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</si>
  <si>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</si>
  <si>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</si>
  <si>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</si>
  <si>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</si>
  <si>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</si>
  <si>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</si>
  <si>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</si>
  <si>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</si>
  <si>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</si>
  <si>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</si>
  <si>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</si>
  <si>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</si>
  <si>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</si>
  <si>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</si>
  <si>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</si>
  <si>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</si>
  <si>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</si>
  <si>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</si>
  <si>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</si>
  <si>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</si>
  <si>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</si>
  <si>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</si>
  <si>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</si>
  <si>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</si>
  <si>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</si>
  <si>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</si>
  <si>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</si>
  <si>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</si>
  <si>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</si>
  <si>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</si>
  <si>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</si>
  <si>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</si>
  <si>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</si>
  <si>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</si>
  <si>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</si>
  <si>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</si>
  <si>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</si>
  <si>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</si>
  <si>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</si>
  <si>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</si>
  <si>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</si>
  <si>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</si>
  <si>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</si>
  <si>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</si>
  <si>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</si>
  <si>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</si>
  <si>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</si>
  <si>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</si>
  <si>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</si>
  <si>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</si>
  <si>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</si>
  <si>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</si>
  <si>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</si>
  <si>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</si>
  <si>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</si>
  <si>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</si>
  <si>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</si>
  <si>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</si>
  <si>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</si>
  <si>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</si>
  <si>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</si>
  <si>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</si>
  <si>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</si>
  <si>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</si>
  <si>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</si>
  <si>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</si>
  <si>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</si>
  <si>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</si>
  <si>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</si>
  <si>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</si>
  <si>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</si>
  <si>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</si>
  <si>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</si>
  <si>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</si>
  <si>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</si>
  <si>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</si>
  <si>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</si>
  <si>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</si>
  <si>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</si>
  <si>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</si>
  <si>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</si>
  <si>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</si>
  <si>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</si>
  <si>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</si>
  <si>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</si>
  <si>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</si>
  <si>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</si>
  <si>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</si>
  <si>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</si>
  <si>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</si>
  <si>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</si>
  <si>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</si>
  <si>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</si>
  <si>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</si>
  <si>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</si>
  <si>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</si>
  <si>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</si>
  <si>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</si>
  <si>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</si>
  <si>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</si>
  <si>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</si>
  <si>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</si>
  <si>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</si>
  <si>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</si>
  <si>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</si>
  <si>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</si>
  <si>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</si>
  <si>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</si>
  <si>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</si>
  <si>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</si>
  <si>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</si>
  <si>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</si>
  <si>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</si>
  <si>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</si>
  <si>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</si>
  <si>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</si>
  <si>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</si>
  <si>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</si>
  <si>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</si>
  <si>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</si>
  <si>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</si>
  <si>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</si>
  <si>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</si>
  <si>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</si>
  <si>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</si>
  <si>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</si>
  <si>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</si>
  <si>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</si>
  <si>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</si>
  <si>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</si>
  <si>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</si>
  <si>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</si>
  <si>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</si>
  <si>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</si>
  <si>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</si>
  <si>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</si>
  <si>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</si>
  <si>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</si>
  <si>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</si>
  <si>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</si>
  <si>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</si>
  <si>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</si>
  <si>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</si>
  <si>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</si>
  <si>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</si>
  <si>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</si>
  <si>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</si>
  <si>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</si>
  <si>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</si>
  <si>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</si>
  <si>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</si>
  <si>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</si>
  <si>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</si>
  <si>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</si>
  <si>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</si>
  <si>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</si>
  <si>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</si>
  <si>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</si>
  <si>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</si>
  <si>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</si>
  <si>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</si>
  <si>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</si>
  <si>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</si>
  <si>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</si>
  <si>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</si>
  <si>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</si>
  <si>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</si>
  <si>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</si>
  <si>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</si>
  <si>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</si>
  <si>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</si>
  <si>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</si>
  <si>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</si>
  <si>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</si>
  <si>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</si>
  <si>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</si>
  <si>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</si>
  <si>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</si>
  <si>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</si>
  <si>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</si>
  <si>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</si>
  <si>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</si>
  <si>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</si>
  <si>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</si>
  <si>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</si>
  <si>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</si>
  <si>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</si>
  <si>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</si>
  <si>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</si>
  <si>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</si>
  <si>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</si>
  <si>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</si>
  <si>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</si>
  <si>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</si>
  <si>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</si>
  <si>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</si>
  <si>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</si>
  <si>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</si>
  <si>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</si>
  <si>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</si>
  <si>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</si>
  <si>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</si>
  <si>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</si>
  <si>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</si>
  <si>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</si>
  <si>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</si>
  <si>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</si>
  <si>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</si>
  <si>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</si>
  <si>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</si>
  <si>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</si>
  <si>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</si>
  <si>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</si>
  <si>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</si>
  <si>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</si>
  <si>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</si>
  <si>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</si>
  <si>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</si>
  <si>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</si>
  <si>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</si>
  <si>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</si>
  <si>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</si>
  <si>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</si>
  <si>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</si>
  <si>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</si>
  <si>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</si>
  <si>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</si>
  <si>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</si>
  <si>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</si>
  <si>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</si>
  <si>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</si>
  <si>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</si>
  <si>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</si>
  <si>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</si>
  <si>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</si>
  <si>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</si>
  <si>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</si>
  <si>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</si>
  <si>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</si>
  <si>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</si>
  <si>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</si>
  <si>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</si>
  <si>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</si>
  <si>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</si>
  <si>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</si>
  <si>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</si>
  <si>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</si>
  <si>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</si>
  <si>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</si>
  <si>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</si>
  <si>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</si>
  <si>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</si>
  <si>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</si>
  <si>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</si>
  <si>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</si>
  <si>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</si>
  <si>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</si>
  <si>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</si>
  <si>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</si>
  <si>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</si>
  <si>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</si>
  <si>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</si>
  <si>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</si>
  <si>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</si>
  <si>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</si>
  <si>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</si>
  <si>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</si>
  <si>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</si>
  <si>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</si>
  <si>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</si>
  <si>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</si>
  <si>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</si>
  <si>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</si>
  <si>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</si>
  <si>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</si>
  <si>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</si>
  <si>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</si>
  <si>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</si>
  <si>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</si>
  <si>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</si>
  <si>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</si>
  <si>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</si>
  <si>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</si>
  <si>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</si>
  <si>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</si>
  <si>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</si>
  <si>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</si>
  <si>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</si>
  <si>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</si>
  <si>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</si>
  <si>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</si>
  <si>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</si>
  <si>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</si>
  <si>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</si>
  <si>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</si>
  <si>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</si>
  <si>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</si>
  <si>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</si>
  <si>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</si>
  <si>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</si>
  <si>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</si>
  <si>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</si>
  <si>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</si>
  <si>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</si>
  <si>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</si>
  <si>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</si>
  <si>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</si>
  <si>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</si>
  <si>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</si>
  <si>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</si>
  <si>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</si>
  <si>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</si>
  <si>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</si>
  <si>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</si>
  <si>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</si>
  <si>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</si>
  <si>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</si>
  <si>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</si>
  <si>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</si>
  <si>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</si>
  <si>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</si>
  <si>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</si>
  <si>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</si>
  <si>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</si>
  <si>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</si>
  <si>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</si>
  <si>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</si>
  <si>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</si>
  <si>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</si>
  <si>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</si>
  <si>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</si>
  <si>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</si>
  <si>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</si>
  <si>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</si>
  <si>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</si>
  <si>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</si>
  <si>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</si>
  <si>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</si>
  <si>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</si>
  <si>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</si>
  <si>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</si>
  <si>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</si>
  <si>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</si>
  <si>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</si>
  <si>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</si>
  <si>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</si>
  <si>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</si>
  <si>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</si>
  <si>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</si>
  <si>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</si>
  <si>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</si>
  <si>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</si>
  <si>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</si>
  <si>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</si>
  <si>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</si>
  <si>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</si>
  <si>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</si>
  <si>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</si>
  <si>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</si>
  <si>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</si>
  <si>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</si>
  <si>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</si>
  <si>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</si>
  <si>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</si>
  <si>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</si>
  <si>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</si>
  <si>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</si>
  <si>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</si>
  <si>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</si>
  <si>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</si>
  <si>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</si>
  <si>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</si>
  <si>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</si>
  <si>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</si>
  <si>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</si>
  <si>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</si>
  <si>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</si>
  <si>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</si>
  <si>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</si>
  <si>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</si>
  <si>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</si>
  <si>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</si>
  <si>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</si>
  <si>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</si>
  <si>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</si>
  <si>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</si>
  <si>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</si>
  <si>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</si>
  <si>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</si>
  <si>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</si>
  <si>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</si>
  <si>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</si>
  <si>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</si>
  <si>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</si>
  <si>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</si>
  <si>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</si>
  <si>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</si>
  <si>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</si>
  <si>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</si>
  <si>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</si>
  <si>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</si>
  <si>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</si>
  <si>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</si>
  <si>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</si>
  <si>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</si>
  <si>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</si>
  <si>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</si>
  <si>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</si>
  <si>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</si>
  <si>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</si>
  <si>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</si>
  <si>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</si>
  <si>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</si>
  <si>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</si>
  <si>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</si>
  <si>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</si>
  <si>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</si>
  <si>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</si>
  <si>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</si>
  <si>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</si>
  <si>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</si>
  <si>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</si>
  <si>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</si>
  <si>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</si>
  <si>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</si>
  <si>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</si>
  <si>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</si>
  <si>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</si>
  <si>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</si>
  <si>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</si>
  <si>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</si>
  <si>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</si>
  <si>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</si>
  <si>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</si>
  <si>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</si>
  <si>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</si>
  <si>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</si>
  <si>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</si>
  <si>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</si>
  <si>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</si>
  <si>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</si>
  <si>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</si>
  <si>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</si>
  <si>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</si>
  <si>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</si>
  <si>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</si>
  <si>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</si>
  <si>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</si>
  <si>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</si>
  <si>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</si>
  <si>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</si>
  <si>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</si>
  <si>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</si>
  <si>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</si>
  <si>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</si>
  <si>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</si>
  <si>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</si>
  <si>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</si>
  <si>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</si>
  <si>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</si>
  <si>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</si>
  <si>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</si>
  <si>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</si>
  <si>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</si>
  <si>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</si>
  <si>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</si>
  <si>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</si>
  <si>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</si>
  <si>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</si>
  <si>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</si>
  <si>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</si>
  <si>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</si>
  <si>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</si>
  <si>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</si>
  <si>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</si>
  <si>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</si>
  <si>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</si>
  <si>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</si>
  <si>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</si>
  <si>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</si>
  <si>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</si>
  <si>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</si>
  <si>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</si>
  <si>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</si>
  <si>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</si>
  <si>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</si>
  <si>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</si>
  <si>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</si>
  <si>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</si>
  <si>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</si>
  <si>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</si>
  <si>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</si>
  <si>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</si>
  <si>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</si>
  <si>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</si>
  <si>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</si>
  <si>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</si>
  <si>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</si>
  <si>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</si>
  <si>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</si>
  <si>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</si>
  <si>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</si>
  <si>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</si>
  <si>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</si>
  <si>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</si>
  <si>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</si>
  <si>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</si>
  <si>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</si>
  <si>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</si>
  <si>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</si>
  <si>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</si>
  <si>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</si>
  <si>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</si>
  <si>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</si>
  <si>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</si>
  <si>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</si>
  <si>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</si>
  <si>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</si>
  <si>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</si>
  <si>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</si>
  <si>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</si>
  <si>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</si>
  <si>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</si>
  <si>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</si>
  <si>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</si>
  <si>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</si>
  <si>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</si>
  <si>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</si>
  <si>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</si>
  <si>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</si>
  <si>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</si>
  <si>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</si>
  <si>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</si>
  <si>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</si>
  <si>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</si>
  <si>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</si>
  <si>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</si>
  <si>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</si>
  <si>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</si>
  <si>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</si>
  <si>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</si>
  <si>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</si>
  <si>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</si>
  <si>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</si>
  <si>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</si>
  <si>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</si>
  <si>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</si>
  <si>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</si>
  <si>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</si>
  <si>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</si>
  <si>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</si>
  <si>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</si>
  <si>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</si>
  <si>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</si>
  <si>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</si>
  <si>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</si>
  <si>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</si>
  <si>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</si>
  <si>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</si>
  <si>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</si>
  <si>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</si>
  <si>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</si>
  <si>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</si>
  <si>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</si>
  <si>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</si>
  <si>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</si>
  <si>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</si>
  <si>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</si>
  <si>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</si>
  <si>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</si>
  <si>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</si>
  <si>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</si>
  <si>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</si>
  <si>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</si>
  <si>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</si>
  <si>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</si>
  <si>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</si>
  <si>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</si>
  <si>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</si>
  <si>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</si>
  <si>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</si>
  <si>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</si>
  <si>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</si>
  <si>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</si>
  <si>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</si>
  <si>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</si>
  <si>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</si>
  <si>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</si>
  <si>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</si>
  <si>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</si>
  <si>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</si>
  <si>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</si>
  <si>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</si>
  <si>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</si>
  <si>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</si>
  <si>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</si>
  <si>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</si>
  <si>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</si>
  <si>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</si>
  <si>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</si>
  <si>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</si>
  <si>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</si>
  <si>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</si>
  <si>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</si>
  <si>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</si>
  <si>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</si>
  <si>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</si>
  <si>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</si>
  <si>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</si>
  <si>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</si>
  <si>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</si>
  <si>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</si>
  <si>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</si>
  <si>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</si>
  <si>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</si>
  <si>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</si>
  <si>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</si>
  <si>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</si>
  <si>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</si>
  <si>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</si>
  <si>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</si>
  <si>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</si>
  <si>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</si>
  <si>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</si>
  <si>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</si>
  <si>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</si>
  <si>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</si>
  <si>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</si>
  <si>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</si>
  <si>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</si>
  <si>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</si>
  <si>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</si>
  <si>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</si>
  <si>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</si>
  <si>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</si>
  <si>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</si>
  <si>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</si>
  <si>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</si>
  <si>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</si>
  <si>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</si>
  <si>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</si>
  <si>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</si>
  <si>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</si>
  <si>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</si>
  <si>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</si>
  <si>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</si>
  <si>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</si>
  <si>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</si>
  <si>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</si>
  <si>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</si>
  <si>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</si>
  <si>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</si>
  <si>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</si>
  <si>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</si>
  <si>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</si>
  <si>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</si>
  <si>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</si>
  <si>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</si>
  <si>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</si>
  <si>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</si>
  <si>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</si>
  <si>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</si>
  <si>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</si>
  <si>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</si>
  <si>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</si>
  <si>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</si>
  <si>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</si>
  <si>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</si>
  <si>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</si>
  <si>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</si>
  <si>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</si>
  <si>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</si>
  <si>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</si>
  <si>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</si>
  <si>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</si>
  <si>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</si>
  <si>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</si>
  <si>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</si>
  <si>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</si>
  <si>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</si>
  <si>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</si>
  <si>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</si>
  <si>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</si>
  <si>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</si>
  <si>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</si>
  <si>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</si>
  <si>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</si>
  <si>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</si>
  <si>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</si>
  <si>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</si>
  <si>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</si>
  <si>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</si>
  <si>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</si>
  <si>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</si>
  <si>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</si>
  <si>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</si>
  <si>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</si>
  <si>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</si>
  <si>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</si>
  <si>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</si>
  <si>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</si>
  <si>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</si>
  <si>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</si>
  <si>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</si>
  <si>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</si>
  <si>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</si>
  <si>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</si>
  <si>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</si>
  <si>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</si>
  <si>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</si>
  <si>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</si>
  <si>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</si>
  <si>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</si>
  <si>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</si>
  <si>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</si>
  <si>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</si>
  <si>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</si>
  <si>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</si>
  <si>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</si>
  <si>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</si>
  <si>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</si>
  <si>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</si>
  <si>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</si>
  <si>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</si>
  <si>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</si>
  <si>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</si>
  <si>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</si>
  <si>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</si>
  <si>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</si>
  <si>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</si>
  <si>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</si>
  <si>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</si>
  <si>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</si>
  <si>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</si>
  <si>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</si>
  <si>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</si>
  <si>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</si>
  <si>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</si>
  <si>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</si>
  <si>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</si>
  <si>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</si>
  <si>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</si>
  <si>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</si>
  <si>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</si>
  <si>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</si>
  <si>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</si>
  <si>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</si>
  <si>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</si>
  <si>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</si>
  <si>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</si>
  <si>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</si>
  <si>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</si>
  <si>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</si>
  <si>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</si>
  <si>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</si>
  <si>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</si>
  <si>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</si>
  <si>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</si>
  <si>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</si>
  <si>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</si>
  <si>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</si>
  <si>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</si>
  <si>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</si>
  <si>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</si>
  <si>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</si>
  <si>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</si>
  <si>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</si>
  <si>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</si>
  <si>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</si>
  <si>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</si>
  <si>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</si>
  <si>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</si>
  <si>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</si>
  <si>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</si>
  <si>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</si>
  <si>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</si>
  <si>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</si>
  <si>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</si>
  <si>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</si>
  <si>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</si>
  <si>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</si>
  <si>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</si>
  <si>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</si>
  <si>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</si>
  <si>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</si>
  <si>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</si>
  <si>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</si>
  <si>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</si>
  <si>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</si>
  <si>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</si>
  <si>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</si>
  <si>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</si>
  <si>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</si>
  <si>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</si>
  <si>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</si>
  <si>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</si>
  <si>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</si>
  <si>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</si>
  <si>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</si>
  <si>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</si>
  <si>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</si>
  <si>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</si>
  <si>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</si>
  <si>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</si>
  <si>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</si>
  <si>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</si>
  <si>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</si>
  <si>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</si>
  <si>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</si>
  <si>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</si>
  <si>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</si>
  <si>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</si>
  <si>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</si>
  <si>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</si>
  <si>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</si>
  <si>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</si>
  <si>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</si>
  <si>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</si>
  <si>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</si>
  <si>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</si>
  <si>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</si>
  <si>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</si>
  <si>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</si>
  <si>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</si>
  <si>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</si>
  <si>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</si>
  <si>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</si>
  <si>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</si>
  <si>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</si>
  <si>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</si>
  <si>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</si>
  <si>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</si>
  <si>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</si>
  <si>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</si>
  <si>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</si>
  <si>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</si>
  <si>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</si>
  <si>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</si>
  <si>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</si>
  <si>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</si>
  <si>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</si>
  <si>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</si>
  <si>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</si>
  <si>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</si>
  <si>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</si>
  <si>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</si>
  <si>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</si>
  <si>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</si>
  <si>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</si>
  <si>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</si>
  <si>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</si>
  <si>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</si>
  <si>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</si>
  <si>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</si>
  <si>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</si>
  <si>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</si>
  <si>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</si>
  <si>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</si>
  <si>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</si>
  <si>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</si>
  <si>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</si>
  <si>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</si>
  <si>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</si>
  <si>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</si>
  <si>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</si>
  <si>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</si>
  <si>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</si>
  <si>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</si>
  <si>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</si>
  <si>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</si>
  <si>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</si>
  <si>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</si>
  <si>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</si>
  <si>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</si>
  <si>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</si>
  <si>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</si>
  <si>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</si>
  <si>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</si>
  <si>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</si>
  <si>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</si>
  <si>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</si>
  <si>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</si>
  <si>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</si>
  <si>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</si>
  <si>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</si>
  <si>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</si>
  <si>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</si>
  <si>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</si>
  <si>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</si>
  <si>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</si>
  <si>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</si>
  <si>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</si>
  <si>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</si>
  <si>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</si>
  <si>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</si>
  <si>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</si>
  <si>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</si>
  <si>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</si>
  <si>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</si>
  <si>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</si>
  <si>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</si>
  <si>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</si>
  <si>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</si>
  <si>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</si>
  <si>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</si>
  <si>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</si>
  <si>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</si>
  <si>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</si>
  <si>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</si>
  <si>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</si>
  <si>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</si>
  <si>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</si>
  <si>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</si>
  <si>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</si>
  <si>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</si>
  <si>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</si>
  <si>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</si>
  <si>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</si>
  <si>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</si>
  <si>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</si>
  <si>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</si>
  <si>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</si>
  <si>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</si>
  <si>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</si>
  <si>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</si>
  <si>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</si>
  <si>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</si>
  <si>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</si>
  <si>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</si>
  <si>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</si>
  <si>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</si>
  <si>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</si>
  <si>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</si>
  <si>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</si>
  <si>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</si>
  <si>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</si>
  <si>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</si>
  <si>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</si>
  <si>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</si>
  <si>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</si>
  <si>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</si>
  <si>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</si>
  <si>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</si>
  <si>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</si>
  <si>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</si>
  <si>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</si>
  <si>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</si>
  <si>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</si>
  <si>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</si>
  <si>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</si>
  <si>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</si>
  <si>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</si>
  <si>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</si>
  <si>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</si>
  <si>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</si>
  <si>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</si>
  <si>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</si>
  <si>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</si>
  <si>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</si>
  <si>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</si>
  <si>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</si>
  <si>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</si>
  <si>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</si>
  <si>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</si>
  <si>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</si>
  <si>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</si>
  <si>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</si>
  <si>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</si>
  <si>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</si>
  <si>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</si>
  <si>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</si>
  <si>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</si>
  <si>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</si>
  <si>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</si>
  <si>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</si>
  <si>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</si>
  <si>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</si>
  <si>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</si>
  <si>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</si>
  <si>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</si>
  <si>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</si>
  <si>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</si>
  <si>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</si>
  <si>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</si>
  <si>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</si>
  <si>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</si>
  <si>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</si>
  <si>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</si>
  <si>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</si>
  <si>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</si>
  <si>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</si>
  <si>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</si>
  <si>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</si>
  <si>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</si>
  <si>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</si>
  <si>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</si>
  <si>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</si>
  <si>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</si>
  <si>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</si>
  <si>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</si>
  <si>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</si>
  <si>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</si>
  <si>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</si>
  <si>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</si>
  <si>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</si>
  <si>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</si>
  <si>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</si>
  <si>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</si>
  <si>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</si>
  <si>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</si>
  <si>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</si>
  <si>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</si>
  <si>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</si>
  <si>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</si>
  <si>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</si>
  <si>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</si>
  <si>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</si>
  <si>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</si>
  <si>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</si>
  <si>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</si>
  <si>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</si>
  <si>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</si>
  <si>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</si>
  <si>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</si>
  <si>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</si>
  <si>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</si>
  <si>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</si>
  <si>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</si>
  <si>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</si>
  <si>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</si>
  <si>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</si>
  <si>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</si>
  <si>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</si>
  <si>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</si>
  <si>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</si>
  <si>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</si>
  <si>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</si>
  <si>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</si>
  <si>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</si>
  <si>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</si>
  <si>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</si>
  <si>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</si>
  <si>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</si>
  <si>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</si>
  <si>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</si>
  <si>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</si>
  <si>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</si>
  <si>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</si>
  <si>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</si>
  <si>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</si>
  <si>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</si>
  <si>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</si>
  <si>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</si>
  <si>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</si>
  <si>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</si>
  <si>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</si>
  <si>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</si>
  <si>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</si>
  <si>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</si>
  <si>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</si>
  <si>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</si>
  <si>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</si>
  <si>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</si>
  <si>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</si>
  <si>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</si>
  <si>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</si>
  <si>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</si>
  <si>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</si>
  <si>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</si>
  <si>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</si>
  <si>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</si>
  <si>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</si>
  <si>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</si>
  <si>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</si>
  <si>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</si>
  <si>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</si>
  <si>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</si>
  <si>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</si>
  <si>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</si>
  <si>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</si>
  <si>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</si>
  <si>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</si>
  <si>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</si>
  <si>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</si>
  <si>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</si>
  <si>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</si>
  <si>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</si>
  <si>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</si>
  <si>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</si>
  <si>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</si>
  <si>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</si>
  <si>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</si>
  <si>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</si>
  <si>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</si>
  <si>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</si>
  <si>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</si>
  <si>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</si>
  <si>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</si>
  <si>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</si>
  <si>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</si>
  <si>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</si>
  <si>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</si>
  <si>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</si>
  <si>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</si>
  <si>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</si>
  <si>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</si>
  <si>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</si>
  <si>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</si>
  <si>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</si>
  <si>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</si>
  <si>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</si>
  <si>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</si>
  <si>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</si>
  <si>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</si>
  <si>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</si>
  <si>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</si>
  <si>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</si>
  <si>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</si>
  <si>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</si>
  <si>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</si>
  <si>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</si>
  <si>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</si>
  <si>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</si>
  <si>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</si>
  <si>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</si>
  <si>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</si>
  <si>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</si>
  <si>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</si>
  <si>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</si>
  <si>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</si>
  <si>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</si>
  <si>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</si>
  <si>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</si>
  <si>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</si>
  <si>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</si>
  <si>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</si>
  <si>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</si>
  <si>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</si>
  <si>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</si>
  <si>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</si>
  <si>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</si>
  <si>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</si>
  <si>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</si>
  <si>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</si>
  <si>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</si>
  <si>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</si>
  <si>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</si>
  <si>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</si>
  <si>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</si>
  <si>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</si>
  <si>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</si>
  <si>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</si>
  <si>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</si>
  <si>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</si>
  <si>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</si>
  <si>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</si>
  <si>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</si>
  <si>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</si>
  <si>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</si>
  <si>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</si>
  <si>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</si>
  <si>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</si>
  <si>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</si>
  <si>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</si>
  <si>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</si>
  <si>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</si>
  <si>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</si>
  <si>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</si>
  <si>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</si>
  <si>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</si>
  <si>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</si>
  <si>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</si>
  <si>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</si>
  <si>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</si>
  <si>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</si>
  <si>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</si>
  <si>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</si>
  <si>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</si>
  <si>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</si>
  <si>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</si>
  <si>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</si>
  <si>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</si>
  <si>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</si>
  <si>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</si>
  <si>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</si>
  <si>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</si>
  <si>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</si>
  <si>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</si>
  <si>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</si>
  <si>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</si>
  <si>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</si>
  <si>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</si>
  <si>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</si>
  <si>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</si>
  <si>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</si>
  <si>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</si>
  <si>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</si>
  <si>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</si>
  <si>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</si>
  <si>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</si>
  <si>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</si>
  <si>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</si>
  <si>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</si>
  <si>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</si>
  <si>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</si>
  <si>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</si>
  <si>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</si>
  <si>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</si>
  <si>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</si>
  <si>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</si>
  <si>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</si>
  <si>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</si>
  <si>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</si>
  <si>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</si>
  <si>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</si>
  <si>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</si>
  <si>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</si>
  <si>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</si>
  <si>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</si>
  <si>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</si>
  <si>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</si>
  <si>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</si>
  <si>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</si>
  <si>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</si>
  <si>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</si>
  <si>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</si>
  <si>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</si>
  <si>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</si>
  <si>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</si>
  <si>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</si>
  <si>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</si>
  <si>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</si>
  <si>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</si>
  <si>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</si>
  <si>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</si>
  <si>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</si>
  <si>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</si>
  <si>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</si>
  <si>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</si>
  <si>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</si>
  <si>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</si>
  <si>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</si>
  <si>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</si>
  <si>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</si>
  <si>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</si>
  <si>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</si>
  <si>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</si>
  <si>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</si>
  <si>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</si>
  <si>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</si>
  <si>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</si>
  <si>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</si>
  <si>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</si>
  <si>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</si>
  <si>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</si>
  <si>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</si>
  <si>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</si>
  <si>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</si>
  <si>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</si>
  <si>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</si>
  <si>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</si>
  <si>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</si>
  <si>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</si>
  <si>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</si>
  <si>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</si>
  <si>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</si>
  <si>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</si>
  <si>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</si>
  <si>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</si>
  <si>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</si>
  <si>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</si>
  <si>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</si>
  <si>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</si>
  <si>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</si>
  <si>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</si>
  <si>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</si>
  <si>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</si>
  <si>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</si>
  <si>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</si>
  <si>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</si>
  <si>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</si>
  <si>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</si>
  <si>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</si>
  <si>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</si>
  <si>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</si>
  <si>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</si>
  <si>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</si>
  <si>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</si>
  <si>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</si>
  <si>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</si>
  <si>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</si>
  <si>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</si>
  <si>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</si>
  <si>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</si>
  <si>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</si>
  <si>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</si>
  <si>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</si>
  <si>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</si>
  <si>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</si>
  <si>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</si>
  <si>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</si>
  <si>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</si>
  <si>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</si>
  <si>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</si>
  <si>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</si>
  <si>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</si>
  <si>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</si>
  <si>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</si>
  <si>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</si>
  <si>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</si>
  <si>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</si>
  <si>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</si>
  <si>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</si>
  <si>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</si>
  <si>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</si>
  <si>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</si>
  <si>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</si>
  <si>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</si>
  <si>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</si>
  <si>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</si>
  <si>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</si>
  <si>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</si>
  <si>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</si>
  <si>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</si>
  <si>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</si>
  <si>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</si>
  <si>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</si>
  <si>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</si>
  <si>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</si>
  <si>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</si>
  <si>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</si>
  <si>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</si>
  <si>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</si>
  <si>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</si>
  <si>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</si>
  <si>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</si>
  <si>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</si>
  <si>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</si>
  <si>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</si>
  <si>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</si>
  <si>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</si>
  <si>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</si>
  <si>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</si>
  <si>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</si>
  <si>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</si>
  <si>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</si>
  <si>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</si>
  <si>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</si>
  <si>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</si>
  <si>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</si>
  <si>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</si>
  <si>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</si>
  <si>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</si>
  <si>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</si>
  <si>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</si>
  <si>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</si>
  <si>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</si>
  <si>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</si>
  <si>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</si>
  <si>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</si>
  <si>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</si>
  <si>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</si>
  <si>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</si>
  <si>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</si>
  <si>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</si>
  <si>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</si>
  <si>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</si>
  <si>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</si>
  <si>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</si>
  <si>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</si>
  <si>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</si>
  <si>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</si>
  <si>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</si>
  <si>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</si>
  <si>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</si>
  <si>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</si>
  <si>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</si>
  <si>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</si>
  <si>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</si>
  <si>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</si>
  <si>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</si>
  <si>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</si>
  <si>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</si>
  <si>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</si>
  <si>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</si>
  <si>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</si>
  <si>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</si>
  <si>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</si>
  <si>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</si>
  <si>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</si>
  <si>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</si>
  <si>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</si>
  <si>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</si>
  <si>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</si>
  <si>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</si>
  <si>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</si>
  <si>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</si>
  <si>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</si>
  <si>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</si>
  <si>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</si>
  <si>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</si>
  <si>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</si>
  <si>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</si>
  <si>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</si>
  <si>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</si>
  <si>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</si>
  <si>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</si>
  <si>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</si>
  <si>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</si>
  <si>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</si>
  <si>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</si>
  <si>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</si>
  <si>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</si>
  <si>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</si>
  <si>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</si>
  <si>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</si>
  <si>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</si>
  <si>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</si>
  <si>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</si>
  <si>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</si>
  <si>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</si>
  <si>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</si>
  <si>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</si>
  <si>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</si>
  <si>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</si>
  <si>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</si>
  <si>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</si>
  <si>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</si>
  <si>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</si>
  <si>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</si>
  <si>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</si>
  <si>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</si>
  <si>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</si>
  <si>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</si>
  <si>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</si>
  <si>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</si>
  <si>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</si>
  <si>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</si>
  <si>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</si>
  <si>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</si>
  <si>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</si>
  <si>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</si>
  <si>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</si>
  <si>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</si>
  <si>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</si>
  <si>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</si>
  <si>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</si>
  <si>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</si>
  <si>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</si>
  <si>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</si>
  <si>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</si>
  <si>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</si>
  <si>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</si>
  <si>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</si>
  <si>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</si>
  <si>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</si>
  <si>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</si>
  <si>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</si>
  <si>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</si>
  <si>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</si>
  <si>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</si>
  <si>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</si>
  <si>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</si>
  <si>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</si>
  <si>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</si>
  <si>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</si>
  <si>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</si>
  <si>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</si>
  <si>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</si>
  <si>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</si>
  <si>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</si>
  <si>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</si>
  <si>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</si>
  <si>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</si>
  <si>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</si>
  <si>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</si>
  <si>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</si>
  <si>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</si>
  <si>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</si>
  <si>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</si>
  <si>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</si>
  <si>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</si>
  <si>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</si>
  <si>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</si>
  <si>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</si>
  <si>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</si>
  <si>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</si>
  <si>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</si>
  <si>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</si>
  <si>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</si>
  <si>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</si>
  <si>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</si>
  <si>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</si>
  <si>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</si>
  <si>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</si>
  <si>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</si>
  <si>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</si>
  <si>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</si>
  <si>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</si>
  <si>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</si>
  <si>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</si>
  <si>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</si>
  <si>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</si>
  <si>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</si>
  <si>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</si>
  <si>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</si>
  <si>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</si>
  <si>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</si>
  <si>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</si>
  <si>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</si>
  <si>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</si>
  <si>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</si>
  <si>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</si>
  <si>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</si>
  <si>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</si>
  <si>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</si>
  <si>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</si>
  <si>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</si>
  <si>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</si>
  <si>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</si>
  <si>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</si>
  <si>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</si>
  <si>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</si>
  <si>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</si>
  <si>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</si>
  <si>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</si>
  <si>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</si>
  <si>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</si>
  <si>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</si>
  <si>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</si>
  <si>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</si>
  <si>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</si>
  <si>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</si>
  <si>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</si>
  <si>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</si>
  <si>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</si>
  <si>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</si>
  <si>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</si>
  <si>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</si>
  <si>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</si>
  <si>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</si>
  <si>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</si>
  <si>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</si>
  <si>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</si>
  <si>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</si>
  <si>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</si>
  <si>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</si>
  <si>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</si>
  <si>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</si>
  <si>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</si>
  <si>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</si>
  <si>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</si>
  <si>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</si>
  <si>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</si>
  <si>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</si>
  <si>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</si>
  <si>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</si>
  <si>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</si>
  <si>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</si>
  <si>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</si>
  <si>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</si>
  <si>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</si>
  <si>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</si>
  <si>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</si>
  <si>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</si>
  <si>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</si>
  <si>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</si>
  <si>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</si>
  <si>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</si>
  <si>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</si>
  <si>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</si>
  <si>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</si>
  <si>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</si>
  <si>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</si>
  <si>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</si>
  <si>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</si>
  <si>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</si>
  <si>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</si>
  <si>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</si>
  <si>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</si>
  <si>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</si>
  <si>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</si>
  <si>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</si>
  <si>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</si>
  <si>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</si>
  <si>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</si>
  <si>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</si>
  <si>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</si>
  <si>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</si>
  <si>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</si>
  <si>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</si>
  <si>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</si>
  <si>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</si>
  <si>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</si>
  <si>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</si>
  <si>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</si>
  <si>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</si>
  <si>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</si>
  <si>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</si>
  <si>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</si>
  <si>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</si>
  <si>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</si>
  <si>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</si>
  <si>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</si>
  <si>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</si>
  <si>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</si>
  <si>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</si>
  <si>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</si>
  <si>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</si>
  <si>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</si>
  <si>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</si>
  <si>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</si>
  <si>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</si>
  <si>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</si>
  <si>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</si>
  <si>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</si>
  <si>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</si>
  <si>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</si>
  <si>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</si>
  <si>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</si>
  <si>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</si>
  <si>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</si>
  <si>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</si>
  <si>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</si>
  <si>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</si>
  <si>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</si>
  <si>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</si>
  <si>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</si>
  <si>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</si>
  <si>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</si>
  <si>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</si>
  <si>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</si>
  <si>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</si>
  <si>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</si>
  <si>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</si>
  <si>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</si>
  <si>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</si>
  <si>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</si>
  <si>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</si>
  <si>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</si>
  <si>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</si>
  <si>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</si>
  <si>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</si>
  <si>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</si>
  <si>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</si>
  <si>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</si>
  <si>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</si>
  <si>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</si>
  <si>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</si>
  <si>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</si>
  <si>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</si>
  <si>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</si>
  <si>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</si>
  <si>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</si>
  <si>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</si>
  <si>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</si>
  <si>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</si>
  <si>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</si>
  <si>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</si>
  <si>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</si>
  <si>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</si>
  <si>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</si>
  <si>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</si>
  <si>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</si>
  <si>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</si>
  <si>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</si>
  <si>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</si>
  <si>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</si>
  <si>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</si>
  <si>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</si>
  <si>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</si>
  <si>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</si>
  <si>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</si>
  <si>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</si>
  <si>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</si>
  <si>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</si>
  <si>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</si>
  <si>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</si>
  <si>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</si>
  <si>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</si>
  <si>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</si>
  <si>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</si>
  <si>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</si>
  <si>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</si>
  <si>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</si>
  <si>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</si>
  <si>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</si>
  <si>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</si>
  <si>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</si>
  <si>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</si>
  <si>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</si>
  <si>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</si>
  <si>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</si>
  <si>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</si>
  <si>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</si>
  <si>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</si>
  <si>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</si>
  <si>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</si>
  <si>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</si>
  <si>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</si>
  <si>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</si>
  <si>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</si>
  <si>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</si>
  <si>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</si>
  <si>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</si>
  <si>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</si>
  <si>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</si>
  <si>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</si>
  <si>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</si>
  <si>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</si>
  <si>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</si>
  <si>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</si>
  <si>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</si>
  <si>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</si>
  <si>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</si>
  <si>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</si>
  <si>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</si>
  <si>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</si>
  <si>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</si>
  <si>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</si>
  <si>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</si>
  <si>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</si>
  <si>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</si>
  <si>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</si>
  <si>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</si>
  <si>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</si>
  <si>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</si>
  <si>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</si>
  <si>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</si>
  <si>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</si>
  <si>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</si>
  <si>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</si>
  <si>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</si>
  <si>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</si>
  <si>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</si>
  <si>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</si>
  <si>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</si>
  <si>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</si>
  <si>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</si>
  <si>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</si>
  <si>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</si>
  <si>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</si>
  <si>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</si>
  <si>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</si>
  <si>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</si>
  <si>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</si>
  <si>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</si>
  <si>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</si>
  <si>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</si>
  <si>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</si>
  <si>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</si>
  <si>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</si>
  <si>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</si>
  <si>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</si>
  <si>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</si>
  <si>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</si>
  <si>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</si>
  <si>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</si>
  <si>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</si>
  <si>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</si>
  <si>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</si>
  <si>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</si>
  <si>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</si>
  <si>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</si>
  <si>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</si>
  <si>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</si>
  <si>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</si>
  <si>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</si>
  <si>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</si>
  <si>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</si>
  <si>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</si>
  <si>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</si>
  <si>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</si>
  <si>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</si>
  <si>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</si>
  <si>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</si>
  <si>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</si>
  <si>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</si>
  <si>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</si>
  <si>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</si>
  <si>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</si>
  <si>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</si>
  <si>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</si>
  <si>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</si>
  <si>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</si>
  <si>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</si>
  <si>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</si>
  <si>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</si>
  <si>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</si>
  <si>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</si>
  <si>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</si>
  <si>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</si>
  <si>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</si>
  <si>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</si>
  <si>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</si>
  <si>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</si>
  <si>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</si>
  <si>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</si>
  <si>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</si>
  <si>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</si>
  <si>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</si>
  <si>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</si>
  <si>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</si>
  <si>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</si>
  <si>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</si>
  <si>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</si>
  <si>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</si>
  <si>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</si>
  <si>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</si>
  <si>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</si>
  <si>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</si>
  <si>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</si>
  <si>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</si>
  <si>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</si>
  <si>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</si>
  <si>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</si>
  <si>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</si>
  <si>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</si>
  <si>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</si>
  <si>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</si>
  <si>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</si>
  <si>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</si>
  <si>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</si>
  <si>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</si>
  <si>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</si>
  <si>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</si>
  <si>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</si>
  <si>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</si>
  <si>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</si>
  <si>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</si>
  <si>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</si>
  <si>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</si>
  <si>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</si>
  <si>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</si>
  <si>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</si>
  <si>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</si>
  <si>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</si>
  <si>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</si>
  <si>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</si>
  <si>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</si>
  <si>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</si>
  <si>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</si>
  <si>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</si>
  <si>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</si>
  <si>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</si>
  <si>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</si>
  <si>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</si>
  <si>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</si>
  <si>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</si>
  <si>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</si>
  <si>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</si>
  <si>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</si>
  <si>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</si>
  <si>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</si>
  <si>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</si>
  <si>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</si>
  <si>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</si>
  <si>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</si>
  <si>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</si>
  <si>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</si>
  <si>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</si>
  <si>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</si>
  <si>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</si>
  <si>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</si>
  <si>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</si>
  <si>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</si>
  <si>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</si>
  <si>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</si>
  <si>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</si>
  <si>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</si>
  <si>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</si>
  <si>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</si>
  <si>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</si>
  <si>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</si>
  <si>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</si>
  <si>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</si>
  <si>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</si>
  <si>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</si>
  <si>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</si>
  <si>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</si>
  <si>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</si>
  <si>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</si>
  <si>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</si>
  <si>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</si>
  <si>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</si>
  <si>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</si>
  <si>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</si>
  <si>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</si>
  <si>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</si>
  <si>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</si>
  <si>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</si>
  <si>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</si>
  <si>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</si>
  <si>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</si>
  <si>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</si>
  <si>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</si>
  <si>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</si>
  <si>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</si>
  <si>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</si>
  <si>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</si>
  <si>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</si>
  <si>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</si>
  <si>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</si>
  <si>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</si>
  <si>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</si>
  <si>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</si>
  <si>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</si>
  <si>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</si>
  <si>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</si>
  <si>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</si>
  <si>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</si>
  <si>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</si>
  <si>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</si>
  <si>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</si>
  <si>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</si>
  <si>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</si>
  <si>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</si>
  <si>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</si>
  <si>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</si>
  <si>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</si>
  <si>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</si>
  <si>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</si>
  <si>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</si>
  <si>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</si>
  <si>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</si>
  <si>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</si>
  <si>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</si>
  <si>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</si>
  <si>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</si>
  <si>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</si>
  <si>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</si>
  <si>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</si>
  <si>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</si>
  <si>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</si>
  <si>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</si>
  <si>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</si>
  <si>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</si>
  <si>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</si>
  <si>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</si>
  <si>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</si>
  <si>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</si>
  <si>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</si>
  <si>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</si>
  <si>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</si>
  <si>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</si>
  <si>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</si>
  <si>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</si>
  <si>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</si>
  <si>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</si>
  <si>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</si>
  <si>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</si>
  <si>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</si>
  <si>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</si>
  <si>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</si>
  <si>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</si>
  <si>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</si>
  <si>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</si>
  <si>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</si>
  <si>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</si>
  <si>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</si>
  <si>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</si>
  <si>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</si>
  <si>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</si>
  <si>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</si>
  <si>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</si>
  <si>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</si>
  <si>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</si>
  <si>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</si>
  <si>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</si>
  <si>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</si>
  <si>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</si>
  <si>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</si>
  <si>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</si>
  <si>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</si>
  <si>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</si>
  <si>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</si>
  <si>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</si>
  <si>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</si>
  <si>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</si>
  <si>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</si>
  <si>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</si>
  <si>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</si>
  <si>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</si>
  <si>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</si>
  <si>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</si>
  <si>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</si>
  <si>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</si>
  <si>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</si>
  <si>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</si>
  <si>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</si>
  <si>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</si>
  <si>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</si>
  <si>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</si>
  <si>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</si>
  <si>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</si>
  <si>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</si>
  <si>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</si>
  <si>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</si>
  <si>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</si>
  <si>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</si>
  <si>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</si>
  <si>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</si>
  <si>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</si>
  <si>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</si>
  <si>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</si>
  <si>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</si>
  <si>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</si>
  <si>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</si>
  <si>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</si>
  <si>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</si>
  <si>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</si>
  <si>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</si>
  <si>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</si>
  <si>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</si>
  <si>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</si>
  <si>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</si>
  <si>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</si>
  <si>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</si>
  <si>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</si>
  <si>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</si>
  <si>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</si>
  <si>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</si>
  <si>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</si>
  <si>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</si>
  <si>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</si>
  <si>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</si>
  <si>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</si>
  <si>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</si>
  <si>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</si>
  <si>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</si>
  <si>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</si>
  <si>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</si>
  <si>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</si>
  <si>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</si>
  <si>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</si>
  <si>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</si>
  <si>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</si>
  <si>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</si>
  <si>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</si>
  <si>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</si>
  <si>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</si>
  <si>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</si>
  <si>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</si>
  <si>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</si>
  <si>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</si>
  <si>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</si>
  <si>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</si>
  <si>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</si>
  <si>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</si>
  <si>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</si>
  <si>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</si>
  <si>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</si>
  <si>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</si>
  <si>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</si>
  <si>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</si>
  <si>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</si>
  <si>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</si>
  <si>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</si>
  <si>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</si>
  <si>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</si>
  <si>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</si>
  <si>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</si>
  <si>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</si>
  <si>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</si>
  <si>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</si>
  <si>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</si>
  <si>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</si>
  <si>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</si>
  <si>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</si>
  <si>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</si>
  <si>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</si>
  <si>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</si>
  <si>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</si>
  <si>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</si>
  <si>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</si>
  <si>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</si>
  <si>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</si>
  <si>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</si>
  <si>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</si>
  <si>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</si>
  <si>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</si>
  <si>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</si>
  <si>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</si>
  <si>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</si>
  <si>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</si>
  <si>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</si>
  <si>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</si>
  <si>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</si>
  <si>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</si>
  <si>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</si>
  <si>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</si>
  <si>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</si>
  <si>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</si>
  <si>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</si>
  <si>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</si>
  <si>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</si>
  <si>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</si>
  <si>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</si>
  <si>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</si>
  <si>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</si>
  <si>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</si>
  <si>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</si>
  <si>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</si>
  <si>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</si>
  <si>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</si>
  <si>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</si>
  <si>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</si>
  <si>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</si>
  <si>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</si>
  <si>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</si>
  <si>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</si>
  <si>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</si>
  <si>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</si>
  <si>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</si>
  <si>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</si>
  <si>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</si>
  <si>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</si>
  <si>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</si>
  <si>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</si>
  <si>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</si>
  <si>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</si>
  <si>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</si>
  <si>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</si>
  <si>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</si>
  <si>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</si>
  <si>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</si>
  <si>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</si>
  <si>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</si>
  <si>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</si>
  <si>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</si>
  <si>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</si>
  <si>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</si>
  <si>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</si>
  <si>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</si>
  <si>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</si>
  <si>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</si>
  <si>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</si>
  <si>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</si>
  <si>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</si>
  <si>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</si>
  <si>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</si>
  <si>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</si>
  <si>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</si>
  <si>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</si>
  <si>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</si>
  <si>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</si>
  <si>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</si>
  <si>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</si>
  <si>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</si>
  <si>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</si>
  <si>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</si>
  <si>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</si>
  <si>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</si>
  <si>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</si>
  <si>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</si>
  <si>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</si>
  <si>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</si>
  <si>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</si>
  <si>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</si>
  <si>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</si>
  <si>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</si>
  <si>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</si>
  <si>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</si>
  <si>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</si>
  <si>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</si>
  <si>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</si>
  <si>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</si>
  <si>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</si>
  <si>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</si>
  <si>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</si>
  <si>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</si>
  <si>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</si>
  <si>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</si>
  <si>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</si>
  <si>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</si>
  <si>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</si>
  <si>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</si>
  <si>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</si>
  <si>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</si>
  <si>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</si>
  <si>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</si>
  <si>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</si>
  <si>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</si>
  <si>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</si>
  <si>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</si>
  <si>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</si>
  <si>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</si>
  <si>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</si>
  <si>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</si>
  <si>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</si>
  <si>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</si>
  <si>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</si>
  <si>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</si>
  <si>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</si>
  <si>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</si>
  <si>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</si>
  <si>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</si>
  <si>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</si>
  <si>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</si>
  <si>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</si>
  <si>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</si>
  <si>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</si>
  <si>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</si>
  <si>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</si>
  <si>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</si>
  <si>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</si>
  <si>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</si>
  <si>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</si>
  <si>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</si>
  <si>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</si>
  <si>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</si>
  <si>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</si>
  <si>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</si>
  <si>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</si>
  <si>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</si>
  <si>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</si>
  <si>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</si>
  <si>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</si>
  <si>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</si>
  <si>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</si>
  <si>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</si>
  <si>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</si>
  <si>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</si>
  <si>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</si>
  <si>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</si>
  <si>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</si>
  <si>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</si>
  <si>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</si>
  <si>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</si>
  <si>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</si>
  <si>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</si>
  <si>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</si>
  <si>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</si>
  <si>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</si>
  <si>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</si>
  <si>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</si>
  <si>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</si>
  <si>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</si>
  <si>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</si>
  <si>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</si>
  <si>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</si>
  <si>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</si>
  <si>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</si>
  <si>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</si>
  <si>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</si>
  <si>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</si>
  <si>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</si>
  <si>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</si>
  <si>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</si>
  <si>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</si>
  <si>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</si>
  <si>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</si>
  <si>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</si>
  <si>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</si>
  <si>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</si>
  <si>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</si>
  <si>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</si>
  <si>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</si>
  <si>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</si>
  <si>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</si>
  <si>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</si>
  <si>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</si>
  <si>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</si>
  <si>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</si>
  <si>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</si>
  <si>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</si>
  <si>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</si>
  <si>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</si>
  <si>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</si>
  <si>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</si>
  <si>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</si>
  <si>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</si>
  <si>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</si>
  <si>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</si>
  <si>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</si>
  <si>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</si>
  <si>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</si>
  <si>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</si>
  <si>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</si>
  <si>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</si>
  <si>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</si>
  <si>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</si>
  <si>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</si>
  <si>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</si>
  <si>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</si>
  <si>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</si>
  <si>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</si>
  <si>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</si>
  <si>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</si>
  <si>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</si>
  <si>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</si>
  <si>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</si>
  <si>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</si>
  <si>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</si>
  <si>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</si>
  <si>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</si>
  <si>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</si>
  <si>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</si>
  <si>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</si>
  <si>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</si>
  <si>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</si>
  <si>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</si>
  <si>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</si>
  <si>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</si>
  <si>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</si>
  <si>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</si>
  <si>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</si>
  <si>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</si>
  <si>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</si>
  <si>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</si>
  <si>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</si>
  <si>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</si>
  <si>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</si>
  <si>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</si>
  <si>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</si>
  <si>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</si>
  <si>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</si>
  <si>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</si>
  <si>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</si>
  <si>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</si>
  <si>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</si>
  <si>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</si>
  <si>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</si>
  <si>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</si>
  <si>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</si>
  <si>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</si>
  <si>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</si>
  <si>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</si>
  <si>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</si>
  <si>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</si>
  <si>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</si>
  <si>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</si>
  <si>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</si>
  <si>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</si>
  <si>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</si>
  <si>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</si>
  <si>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</si>
  <si>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</si>
  <si>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</si>
  <si>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</si>
  <si>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</si>
  <si>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</si>
  <si>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</si>
  <si>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</si>
  <si>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</si>
  <si>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</si>
  <si>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</si>
  <si>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</si>
  <si>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</si>
  <si>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</si>
  <si>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</si>
  <si>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</si>
  <si>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</si>
  <si>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</si>
  <si>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</si>
  <si>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</si>
  <si>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</si>
  <si>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</si>
  <si>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</si>
  <si>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</si>
  <si>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</si>
  <si>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</si>
  <si>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</si>
  <si>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</si>
  <si>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</si>
  <si>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</si>
  <si>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</si>
  <si>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</si>
  <si>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</si>
  <si>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</si>
  <si>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</si>
  <si>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</si>
  <si>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</si>
  <si>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</si>
  <si>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</si>
  <si>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</si>
  <si>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</si>
  <si>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</si>
  <si>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</si>
  <si>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</si>
  <si>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</si>
  <si>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</si>
  <si>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</si>
  <si>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</si>
  <si>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</si>
  <si>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</si>
  <si>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</si>
  <si>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</si>
  <si>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</si>
  <si>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</si>
  <si>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</si>
  <si>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</si>
  <si>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</si>
  <si>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</si>
  <si>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</si>
  <si>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</si>
  <si>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</si>
  <si>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</si>
  <si>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</si>
  <si>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</si>
  <si>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</si>
  <si>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</si>
  <si>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</si>
  <si>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</si>
  <si>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</si>
  <si>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</si>
  <si>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</si>
  <si>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</si>
  <si>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</si>
  <si>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</si>
  <si>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</si>
  <si>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</si>
  <si>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</si>
  <si>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</si>
  <si>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</si>
  <si>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</si>
  <si>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</si>
  <si>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</si>
  <si>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</si>
  <si>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</si>
  <si>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</si>
  <si>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</si>
  <si>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</si>
  <si>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</si>
  <si>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</si>
  <si>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</si>
  <si>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</si>
  <si>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</si>
  <si>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</si>
  <si>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</si>
  <si>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</si>
  <si>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</si>
  <si>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</si>
  <si>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</si>
  <si>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</si>
  <si>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</si>
  <si>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</si>
  <si>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</si>
  <si>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</si>
  <si>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</si>
  <si>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</si>
  <si>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</si>
  <si>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</si>
  <si>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</si>
  <si>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</si>
  <si>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</si>
  <si>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</si>
  <si>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</si>
  <si>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</si>
  <si>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</si>
  <si>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</si>
  <si>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</si>
  <si>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</si>
  <si>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</si>
  <si>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</si>
  <si>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</si>
  <si>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</si>
  <si>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</si>
  <si>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</si>
  <si>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</si>
  <si>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</si>
  <si>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</si>
  <si>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</si>
  <si>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</si>
  <si>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</si>
  <si>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</si>
  <si>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</si>
  <si>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</si>
  <si>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</si>
  <si>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</si>
  <si>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</si>
  <si>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</si>
  <si>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</si>
  <si>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</si>
  <si>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</si>
  <si>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</si>
  <si>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</si>
  <si>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</si>
  <si>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</si>
  <si>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</si>
  <si>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</si>
  <si>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</si>
  <si>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</si>
  <si>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</si>
  <si>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</si>
  <si>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</si>
  <si>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</si>
  <si>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</si>
  <si>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</si>
  <si>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</si>
  <si>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</si>
  <si>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</si>
  <si>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</si>
  <si>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</si>
  <si>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</si>
  <si>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</si>
  <si>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</si>
  <si>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</si>
  <si>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</si>
  <si>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</si>
  <si>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</si>
  <si>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</si>
  <si>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</si>
  <si>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</si>
  <si>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</si>
  <si>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</si>
  <si>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</si>
  <si>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</si>
  <si>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</si>
  <si>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</si>
  <si>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</si>
  <si>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</si>
  <si>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</si>
  <si>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</si>
  <si>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</si>
  <si>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</si>
  <si>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</si>
  <si>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</si>
  <si>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</si>
  <si>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</si>
  <si>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</si>
  <si>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</si>
  <si>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</si>
  <si>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</si>
  <si>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</si>
  <si>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</si>
  <si>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</si>
  <si>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</si>
  <si>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</si>
  <si>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</si>
  <si>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</si>
  <si>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</si>
  <si>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</si>
  <si>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</si>
  <si>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</si>
  <si>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</si>
  <si>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</si>
  <si>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</si>
  <si>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</si>
  <si>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</si>
  <si>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</si>
  <si>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</si>
  <si>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</si>
  <si>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</si>
  <si>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</si>
  <si>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</si>
  <si>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</si>
  <si>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</si>
  <si>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</si>
  <si>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</si>
  <si>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</si>
  <si>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</si>
  <si>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</si>
  <si>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</si>
  <si>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</si>
  <si>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</si>
  <si>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</si>
  <si>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</si>
  <si>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</si>
  <si>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</si>
  <si>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</si>
  <si>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</si>
  <si>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</si>
  <si>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</si>
  <si>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</si>
  <si>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</si>
  <si>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</si>
  <si>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</si>
  <si>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</si>
  <si>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</si>
  <si>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</si>
  <si>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</si>
  <si>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</si>
  <si>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</si>
  <si>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</si>
  <si>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</si>
  <si>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</si>
  <si>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</si>
  <si>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</si>
  <si>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</si>
  <si>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</si>
  <si>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</si>
  <si>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</si>
  <si>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</si>
  <si>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</si>
  <si>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</si>
  <si>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</si>
  <si>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</si>
  <si>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</si>
  <si>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</si>
  <si>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</si>
  <si>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</si>
  <si>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</si>
  <si>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</si>
  <si>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</si>
  <si>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</si>
  <si>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</si>
  <si>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</si>
  <si>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</si>
  <si>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</si>
  <si>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</si>
  <si>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</si>
  <si>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</si>
  <si>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</si>
  <si>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</si>
  <si>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</si>
  <si>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</si>
  <si>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</si>
  <si>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</si>
  <si>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</si>
  <si>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</si>
  <si>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</si>
  <si>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</si>
  <si>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</si>
  <si>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</si>
  <si>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</si>
  <si>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</si>
  <si>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</si>
  <si>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</si>
  <si>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</si>
  <si>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</si>
  <si>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</si>
  <si>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</si>
  <si>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</si>
  <si>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</si>
  <si>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</si>
  <si>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</si>
  <si>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</si>
  <si>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</si>
  <si>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</si>
  <si>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</si>
  <si>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</si>
  <si>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</si>
  <si>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</si>
  <si>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</si>
  <si>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</si>
  <si>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</si>
  <si>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</si>
  <si>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</si>
  <si>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</si>
  <si>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</si>
  <si>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</si>
  <si>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</si>
  <si>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</si>
  <si>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</si>
  <si>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</si>
  <si>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</si>
  <si>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</si>
  <si>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</si>
  <si>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</si>
  <si>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</si>
  <si>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</si>
  <si>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</si>
  <si>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</si>
  <si>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</si>
  <si>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</si>
  <si>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</si>
  <si>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</si>
  <si>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</si>
  <si>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</si>
  <si>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</si>
  <si>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</si>
  <si>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</si>
  <si>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</si>
  <si>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</si>
  <si>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</si>
  <si>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</si>
  <si>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</si>
  <si>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</si>
  <si>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</si>
  <si>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</si>
  <si>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</si>
  <si>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</si>
  <si>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</si>
  <si>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</si>
  <si>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</si>
  <si>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</si>
  <si>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</si>
  <si>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</si>
  <si>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</si>
  <si>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</si>
  <si>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</si>
  <si>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</si>
  <si>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</si>
  <si>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</si>
  <si>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</si>
  <si>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</si>
  <si>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</si>
  <si>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</si>
  <si>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</si>
  <si>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</si>
  <si>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</si>
  <si>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</si>
  <si>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</si>
  <si>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</si>
  <si>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</si>
  <si>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</si>
  <si>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</si>
  <si>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</si>
  <si>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</si>
  <si>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</si>
  <si>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</si>
  <si>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</si>
  <si>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</si>
  <si>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</si>
  <si>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</si>
  <si>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</si>
  <si>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</si>
  <si>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</si>
  <si>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</si>
  <si>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</si>
  <si>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</si>
  <si>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</si>
  <si>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</si>
  <si>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</si>
  <si>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</si>
  <si>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</si>
  <si>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</si>
  <si>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</si>
  <si>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</si>
  <si>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</si>
  <si>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</si>
  <si>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</si>
  <si>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</si>
  <si>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</si>
  <si>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</si>
  <si>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</si>
  <si>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</si>
  <si>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</si>
  <si>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</si>
  <si>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</si>
  <si>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</si>
  <si>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</si>
  <si>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</si>
  <si>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</si>
  <si>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</si>
  <si>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</si>
  <si>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</si>
  <si>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</si>
  <si>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</si>
  <si>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</si>
  <si>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</si>
  <si>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</si>
  <si>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</si>
  <si>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</si>
  <si>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</si>
  <si>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</si>
  <si>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</si>
  <si>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</si>
  <si>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</si>
  <si>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</si>
  <si>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</si>
  <si>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</si>
  <si>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</si>
  <si>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</si>
  <si>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</si>
  <si>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</si>
  <si>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</si>
  <si>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</si>
  <si>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</si>
  <si>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</si>
  <si>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</si>
  <si>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</si>
  <si>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</si>
  <si>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</si>
  <si>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</si>
  <si>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</si>
  <si>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</si>
  <si>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</si>
  <si>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</si>
  <si>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</si>
  <si>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</si>
  <si>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</si>
  <si>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</si>
  <si>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</si>
  <si>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</si>
  <si>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</si>
  <si>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</si>
  <si>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</si>
  <si>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</si>
  <si>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</si>
  <si>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</si>
  <si>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</si>
  <si>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</si>
  <si>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</si>
  <si>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</si>
  <si>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</si>
  <si>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</si>
  <si>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</si>
  <si>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</si>
  <si>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</si>
  <si>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</si>
  <si>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</si>
  <si>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</si>
  <si>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</si>
  <si>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</si>
  <si>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</si>
  <si>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</si>
  <si>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</si>
  <si>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</si>
  <si>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</si>
  <si>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</si>
  <si>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</si>
  <si>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</si>
  <si>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</si>
  <si>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</si>
  <si>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</si>
  <si>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</si>
  <si>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</si>
  <si>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</si>
  <si>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</si>
  <si>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</si>
  <si>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</si>
  <si>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</si>
  <si>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</si>
  <si>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</si>
  <si>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</si>
  <si>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</si>
  <si>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</si>
  <si>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</si>
  <si>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</si>
  <si>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</si>
  <si>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</si>
  <si>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</si>
  <si>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</si>
  <si>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</si>
  <si>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</si>
  <si>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</si>
  <si>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</si>
  <si>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</si>
  <si>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</si>
  <si>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</si>
  <si>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</si>
  <si>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</si>
  <si>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</si>
  <si>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</si>
  <si>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</si>
  <si>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</si>
  <si>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</si>
  <si>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</si>
  <si>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</si>
  <si>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</si>
  <si>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</si>
  <si>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</si>
  <si>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</si>
  <si>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</si>
  <si>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</si>
  <si>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</si>
  <si>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</si>
  <si>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</si>
  <si>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</si>
  <si>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</si>
  <si>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</si>
  <si>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</si>
  <si>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</si>
  <si>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</si>
  <si>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</si>
  <si>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</si>
  <si>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</si>
  <si>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</si>
  <si>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</si>
  <si>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</si>
  <si>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</si>
  <si>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</si>
  <si>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</si>
  <si>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</si>
  <si>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</si>
  <si>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</si>
  <si>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</si>
  <si>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</si>
  <si>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</si>
  <si>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</si>
  <si>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</si>
  <si>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</si>
  <si>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</si>
  <si>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</si>
  <si>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</si>
  <si>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</si>
  <si>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</si>
  <si>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</si>
  <si>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</si>
  <si>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</si>
  <si>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</si>
  <si>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</si>
  <si>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</si>
  <si>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</si>
  <si>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</si>
  <si>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</si>
  <si>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</si>
  <si>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</si>
  <si>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</si>
  <si>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</si>
  <si>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</si>
  <si>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</si>
  <si>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</si>
  <si>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</si>
  <si>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</si>
  <si>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</si>
  <si>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</si>
  <si>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</si>
  <si>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</si>
  <si>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</si>
  <si>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</si>
  <si>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</si>
  <si>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</si>
  <si>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</si>
  <si>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</si>
  <si>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</si>
  <si>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</si>
  <si>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</si>
  <si>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</si>
  <si>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</si>
  <si>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</si>
  <si>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</si>
  <si>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</si>
  <si>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</si>
  <si>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</si>
  <si>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</si>
  <si>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</si>
  <si>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</si>
  <si>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</si>
  <si>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</si>
  <si>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</si>
  <si>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</si>
  <si>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</si>
  <si>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</si>
  <si>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</si>
  <si>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</si>
  <si>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</si>
  <si>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</si>
  <si>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</si>
  <si>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</si>
  <si>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</si>
  <si>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</si>
  <si>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</si>
  <si>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</si>
  <si>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</si>
  <si>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</si>
  <si>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</si>
  <si>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</si>
  <si>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</si>
  <si>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</si>
  <si>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</si>
  <si>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</si>
  <si>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</si>
  <si>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</si>
  <si>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</si>
  <si>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</si>
  <si>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</si>
  <si>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</si>
  <si>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</si>
  <si>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</si>
  <si>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</si>
  <si>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</si>
  <si>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</si>
  <si>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</si>
  <si>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</si>
  <si>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</si>
  <si>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</si>
  <si>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</si>
  <si>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</si>
  <si>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</si>
  <si>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</si>
  <si>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</si>
  <si>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</si>
  <si>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</si>
  <si>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</si>
  <si>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</si>
  <si>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</si>
  <si>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</si>
  <si>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</si>
  <si>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</si>
  <si>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</si>
  <si>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</si>
  <si>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</si>
  <si>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</si>
  <si>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</si>
  <si>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</si>
  <si>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</si>
  <si>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</si>
  <si>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</si>
  <si>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</si>
  <si>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</si>
  <si>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</si>
  <si>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</si>
  <si>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</si>
  <si>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</si>
  <si>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</si>
  <si>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</si>
  <si>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</si>
  <si>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</si>
  <si>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</si>
  <si>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</si>
  <si>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</si>
  <si>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</si>
  <si>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</si>
  <si>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</si>
  <si>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</si>
  <si>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</si>
  <si>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</si>
  <si>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</si>
  <si>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</si>
  <si>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</si>
  <si>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</si>
  <si>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</si>
  <si>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</si>
  <si>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</si>
  <si>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</si>
  <si>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</si>
  <si>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</si>
  <si>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</si>
  <si>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</si>
  <si>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</si>
  <si>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</si>
  <si>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</si>
  <si>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</si>
  <si>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</si>
  <si>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</si>
  <si>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</si>
  <si>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</si>
  <si>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</si>
  <si>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</si>
  <si>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</si>
  <si>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</si>
  <si>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</si>
  <si>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</si>
  <si>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</si>
  <si>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</si>
  <si>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</si>
  <si>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</si>
  <si>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</si>
  <si>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</si>
  <si>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</si>
  <si>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</si>
  <si>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</si>
  <si>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</si>
  <si>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</si>
  <si>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</si>
  <si>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</si>
  <si>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</si>
  <si>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</si>
  <si>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</si>
  <si>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</si>
  <si>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</si>
  <si>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</si>
  <si>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</si>
  <si>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</si>
  <si>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</si>
  <si>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</si>
  <si>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</si>
  <si>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</si>
  <si>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</si>
  <si>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</si>
  <si>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</si>
  <si>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</si>
  <si>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</si>
  <si>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</si>
  <si>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</si>
  <si>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</si>
  <si>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</si>
  <si>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</si>
  <si>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</si>
  <si>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</si>
  <si>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</si>
  <si>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</si>
  <si>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</si>
  <si>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</si>
  <si>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</si>
  <si>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</si>
  <si>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</si>
  <si>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</si>
  <si>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</si>
  <si>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</si>
  <si>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</si>
  <si>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</si>
  <si>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</si>
  <si>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</si>
  <si>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</si>
  <si>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</si>
  <si>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</si>
  <si>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</si>
  <si>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</si>
  <si>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</si>
  <si>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</si>
  <si>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</si>
  <si>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</si>
  <si>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</si>
  <si>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</si>
  <si>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</si>
  <si>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</si>
  <si>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</si>
  <si>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</si>
  <si>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</si>
  <si>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</si>
  <si>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</si>
  <si>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</si>
  <si>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</si>
  <si>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</si>
  <si>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</si>
  <si>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</si>
  <si>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</si>
  <si>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</si>
  <si>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</si>
  <si>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</si>
  <si>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</si>
  <si>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</si>
  <si>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</si>
  <si>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</si>
  <si>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</si>
  <si>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</si>
  <si>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</si>
  <si>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</si>
  <si>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</si>
  <si>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</si>
  <si>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</si>
  <si>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</si>
  <si>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</si>
  <si>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</si>
  <si>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</si>
  <si>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</si>
  <si>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</si>
  <si>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</si>
  <si>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</si>
  <si>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</si>
  <si>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</si>
  <si>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</si>
  <si>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</si>
  <si>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</si>
  <si>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</si>
  <si>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</si>
  <si>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</si>
  <si>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</si>
  <si>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</si>
  <si>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</si>
  <si>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</si>
  <si>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</si>
  <si>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</si>
  <si>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</si>
  <si>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</si>
  <si>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</si>
  <si>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</si>
  <si>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</si>
  <si>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</si>
  <si>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</si>
  <si>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</si>
  <si>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</si>
  <si>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</si>
  <si>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</si>
  <si>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</si>
  <si>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</si>
  <si>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</si>
  <si>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</si>
  <si>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</si>
  <si>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</si>
  <si>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</si>
  <si>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</si>
  <si>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</si>
  <si>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</si>
  <si>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</si>
  <si>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</si>
  <si>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</si>
  <si>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</si>
  <si>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</si>
  <si>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</si>
  <si>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</si>
  <si>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</si>
  <si>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</si>
  <si>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</si>
  <si>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</si>
  <si>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</si>
  <si>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</si>
  <si>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</si>
  <si>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</si>
  <si>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</si>
  <si>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</si>
  <si>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</si>
  <si>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</si>
  <si>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</si>
  <si>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</si>
  <si>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</si>
  <si>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</si>
  <si>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</si>
  <si>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</si>
  <si>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</si>
  <si>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</si>
  <si>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</si>
  <si>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</si>
  <si>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</si>
  <si>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</si>
  <si>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</si>
  <si>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</si>
  <si>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</si>
  <si>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</si>
  <si>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</si>
  <si>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</si>
  <si>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</si>
  <si>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</si>
  <si>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</si>
  <si>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</si>
  <si>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</si>
  <si>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</si>
  <si>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</si>
  <si>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</si>
  <si>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</si>
  <si>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</si>
  <si>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</si>
  <si>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</si>
  <si>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</si>
  <si>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</si>
  <si>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</si>
  <si>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</si>
  <si>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</si>
  <si>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</si>
  <si>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</si>
  <si>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</si>
  <si>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</si>
  <si>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</si>
  <si>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</si>
  <si>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</si>
  <si>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</si>
  <si>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</si>
  <si>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</si>
  <si>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</si>
  <si>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</si>
  <si>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</si>
  <si>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</si>
  <si>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</si>
  <si>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</si>
  <si>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</si>
  <si>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</si>
  <si>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</si>
  <si>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</si>
  <si>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</si>
  <si>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</si>
  <si>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</si>
  <si>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</si>
  <si>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</si>
  <si>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</si>
  <si>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</si>
  <si>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</si>
  <si>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</si>
  <si>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</si>
  <si>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</si>
  <si>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</si>
  <si>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</si>
  <si>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</si>
  <si>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</si>
  <si>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</si>
  <si>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</si>
  <si>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</si>
  <si>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</si>
  <si>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</si>
  <si>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</si>
  <si>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</si>
  <si>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</si>
  <si>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</si>
  <si>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</si>
  <si>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</si>
  <si>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</si>
  <si>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</si>
  <si>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</si>
  <si>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</si>
  <si>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</si>
  <si>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</si>
  <si>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</si>
  <si>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</si>
  <si>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</si>
  <si>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</si>
  <si>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</si>
  <si>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</si>
  <si>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</si>
  <si>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</si>
  <si>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</si>
  <si>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</si>
  <si>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</si>
  <si>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</si>
  <si>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</si>
  <si>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</si>
  <si>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</si>
  <si>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</si>
  <si>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</si>
  <si>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</si>
  <si>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</si>
  <si>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</si>
  <si>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</si>
  <si>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</si>
  <si>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</si>
  <si>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</si>
  <si>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</si>
  <si>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</si>
  <si>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</si>
  <si>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</si>
  <si>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</si>
  <si>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</si>
  <si>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</si>
  <si>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</si>
  <si>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</si>
  <si>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</si>
  <si>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</si>
  <si>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</si>
  <si>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</si>
  <si>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</si>
  <si>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</si>
  <si>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</si>
  <si>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</si>
  <si>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</si>
  <si>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</si>
  <si>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</si>
  <si>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</si>
  <si>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</si>
  <si>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</si>
  <si>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</si>
  <si>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</si>
  <si>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</si>
  <si>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</si>
  <si>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</si>
  <si>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</si>
  <si>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</si>
  <si>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</si>
  <si>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</si>
  <si>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</si>
  <si>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</si>
  <si>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</si>
  <si>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</si>
  <si>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</si>
  <si>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</si>
  <si>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</si>
  <si>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</si>
  <si>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</si>
  <si>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</si>
  <si>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</si>
  <si>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</si>
  <si>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</si>
  <si>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</si>
  <si>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</si>
  <si>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</si>
  <si>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</si>
  <si>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</si>
  <si>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</si>
  <si>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</si>
  <si>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</si>
  <si>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</si>
  <si>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</si>
  <si>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</si>
  <si>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</si>
  <si>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</si>
  <si>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</si>
  <si>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</si>
  <si>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</si>
  <si>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</si>
  <si>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</si>
  <si>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</si>
  <si>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</si>
  <si>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</si>
  <si>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</si>
  <si>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</si>
  <si>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</si>
  <si>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</si>
  <si>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</si>
  <si>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</si>
  <si>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</si>
  <si>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</si>
  <si>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</si>
  <si>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</si>
  <si>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</si>
  <si>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</si>
  <si>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</si>
  <si>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</si>
  <si>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</si>
  <si>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</si>
  <si>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</si>
  <si>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</si>
  <si>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</si>
  <si>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</si>
  <si>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</si>
  <si>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</si>
  <si>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</si>
  <si>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</si>
  <si>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</si>
  <si>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</si>
  <si>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</si>
  <si>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</si>
  <si>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</si>
  <si>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</si>
  <si>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</si>
  <si>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</si>
  <si>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</si>
  <si>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</si>
  <si>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</si>
  <si>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</si>
  <si>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</si>
  <si>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</si>
  <si>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</si>
  <si>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</si>
  <si>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</si>
  <si>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</si>
  <si>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</si>
  <si>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</si>
  <si>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</si>
  <si>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</si>
  <si>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</si>
  <si>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</si>
  <si>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</si>
  <si>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</si>
  <si>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</si>
  <si>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</si>
  <si>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</si>
  <si>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</si>
  <si>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</si>
  <si>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</si>
  <si>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</si>
  <si>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</si>
  <si>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</si>
  <si>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</si>
  <si>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</si>
  <si>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</si>
  <si>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</si>
  <si>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</si>
  <si>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</si>
  <si>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</si>
  <si>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</si>
  <si>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</si>
  <si>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</si>
  <si>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</si>
  <si>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</si>
  <si>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</si>
  <si>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</si>
  <si>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</si>
  <si>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</si>
  <si>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</si>
  <si>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</si>
  <si>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</si>
  <si>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</si>
  <si>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</si>
  <si>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</si>
  <si>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</si>
  <si>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</si>
  <si>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</si>
  <si>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</si>
  <si>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</si>
  <si>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</si>
  <si>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</si>
  <si>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</si>
  <si>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</si>
  <si>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</si>
  <si>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</si>
  <si>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</si>
  <si>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</si>
  <si>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</si>
  <si>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</si>
  <si>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</si>
  <si>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</si>
  <si>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</si>
  <si>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</si>
  <si>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</si>
  <si>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</si>
  <si>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</si>
  <si>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</si>
  <si>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</si>
  <si>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</si>
  <si>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</si>
  <si>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</si>
  <si>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</si>
  <si>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</si>
  <si>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</si>
  <si>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</si>
  <si>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</si>
  <si>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</si>
  <si>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</si>
  <si>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</si>
  <si>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</si>
  <si>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</si>
  <si>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</si>
  <si>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</si>
  <si>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</si>
  <si>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</si>
  <si>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</si>
  <si>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</si>
  <si>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</si>
  <si>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</si>
  <si>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</si>
  <si>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</si>
  <si>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</si>
  <si>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</si>
  <si>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</si>
  <si>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</si>
  <si>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</si>
  <si>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</si>
  <si>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</si>
  <si>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</si>
  <si>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</si>
  <si>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</si>
  <si>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</si>
  <si>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</si>
  <si>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</si>
  <si>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</si>
  <si>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</si>
  <si>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</si>
  <si>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</si>
  <si>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</si>
  <si>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</si>
  <si>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</si>
  <si>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</si>
  <si>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</si>
  <si>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</si>
  <si>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</si>
  <si>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</si>
  <si>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</si>
  <si>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</si>
  <si>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</si>
  <si>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</si>
  <si>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</si>
  <si>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</si>
  <si>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</si>
  <si>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</si>
  <si>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</si>
  <si>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</si>
  <si>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</si>
  <si>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</si>
  <si>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</si>
  <si>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</si>
  <si>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</si>
  <si>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</si>
  <si>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</si>
  <si>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</si>
  <si>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</si>
  <si>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</si>
  <si>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</si>
  <si>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</si>
  <si>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</si>
  <si>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</si>
  <si>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</si>
  <si>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</si>
  <si>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</si>
  <si>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</si>
  <si>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</si>
  <si>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</si>
  <si>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</si>
  <si>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</si>
  <si>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</si>
  <si>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</si>
  <si>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</si>
  <si>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</si>
  <si>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</si>
  <si>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</si>
  <si>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</si>
  <si>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</si>
  <si>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</si>
  <si>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</si>
  <si>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</si>
  <si>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</si>
  <si>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</si>
  <si>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</si>
  <si>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</si>
  <si>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</si>
  <si>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</si>
  <si>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</si>
  <si>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</si>
  <si>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</si>
  <si>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</si>
  <si>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</si>
  <si>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</si>
  <si>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</si>
  <si>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</si>
  <si>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</si>
  <si>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</si>
  <si>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</si>
  <si>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</si>
  <si>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</si>
  <si>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</si>
  <si>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</si>
  <si>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</si>
  <si>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</si>
  <si>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</si>
  <si>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</si>
  <si>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</si>
  <si>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</si>
  <si>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</si>
  <si>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</si>
  <si>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</si>
  <si>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</si>
  <si>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</si>
  <si>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</si>
  <si>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</si>
  <si>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</si>
  <si>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</si>
  <si>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</si>
  <si>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</si>
  <si>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</si>
  <si>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</si>
  <si>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</si>
  <si>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</si>
  <si>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</si>
  <si>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</si>
  <si>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</si>
  <si>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</si>
  <si>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</si>
  <si>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</si>
  <si>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</si>
  <si>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</si>
  <si>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</si>
  <si>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</si>
  <si>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</si>
  <si>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</si>
  <si>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</si>
  <si>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</si>
  <si>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</si>
  <si>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</si>
  <si>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</si>
  <si>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</si>
  <si>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</si>
  <si>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</si>
  <si>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</si>
  <si>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</si>
  <si>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</si>
  <si>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</si>
  <si>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</si>
  <si>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</si>
  <si>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</si>
  <si>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</si>
  <si>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</si>
  <si>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</si>
  <si>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</si>
  <si>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</si>
  <si>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</si>
  <si>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</si>
  <si>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</si>
  <si>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</si>
  <si>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</si>
  <si>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</si>
  <si>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</si>
  <si>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</si>
  <si>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</si>
  <si>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</si>
  <si>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</si>
  <si>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</si>
  <si>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</si>
  <si>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</si>
  <si>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</si>
  <si>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</si>
  <si>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</si>
  <si>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</si>
  <si>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</si>
  <si>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</si>
  <si>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</si>
  <si>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</si>
  <si>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</si>
  <si>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</si>
  <si>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</si>
  <si>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</si>
  <si>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</si>
  <si>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</si>
  <si>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</si>
  <si>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</si>
  <si>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</si>
  <si>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</si>
  <si>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</si>
  <si>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</si>
  <si>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</si>
  <si>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</si>
  <si>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</si>
  <si>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</si>
  <si>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</si>
  <si>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</si>
  <si>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</si>
  <si>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</si>
  <si>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</si>
  <si>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</si>
  <si>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</si>
  <si>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</si>
  <si>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</si>
  <si>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</si>
  <si>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</si>
  <si>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</si>
  <si>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</si>
  <si>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</si>
  <si>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</si>
  <si>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</si>
  <si>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</si>
  <si>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</si>
  <si>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</si>
  <si>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</si>
  <si>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</si>
  <si>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</si>
  <si>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</si>
  <si>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</si>
  <si>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</si>
  <si>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</si>
  <si>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</si>
  <si>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</si>
  <si>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</si>
  <si>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</si>
  <si>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</si>
  <si>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</si>
  <si>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</si>
  <si>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</si>
  <si>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</si>
  <si>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</si>
  <si>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</si>
  <si>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</si>
  <si>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</si>
  <si>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</si>
  <si>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</si>
  <si>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</si>
  <si>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</si>
  <si>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</si>
  <si>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</si>
  <si>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</si>
  <si>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</si>
  <si>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</si>
  <si>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</si>
  <si>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</si>
  <si>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</si>
  <si>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</si>
  <si>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</si>
  <si>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</si>
  <si>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</si>
  <si>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</si>
  <si>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</si>
  <si>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</si>
  <si>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</si>
  <si>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</si>
  <si>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</si>
  <si>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</si>
  <si>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</si>
  <si>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</si>
  <si>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</si>
  <si>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</si>
  <si>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</si>
  <si>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</si>
  <si>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</si>
  <si>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</si>
  <si>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</si>
  <si>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</si>
  <si>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</si>
  <si>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</si>
  <si>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</si>
  <si>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</si>
  <si>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</si>
  <si>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</si>
  <si>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</si>
  <si>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</si>
  <si>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</si>
  <si>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</si>
  <si>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</si>
  <si>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</si>
  <si>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</si>
  <si>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</si>
  <si>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</si>
  <si>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</si>
  <si>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</si>
  <si>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</si>
  <si>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</si>
  <si>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</si>
  <si>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</si>
  <si>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</si>
  <si>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</si>
  <si>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</si>
  <si>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</si>
  <si>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</si>
  <si>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</si>
  <si>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</si>
  <si>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</si>
  <si>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</si>
  <si>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</si>
  <si>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</si>
  <si>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</si>
  <si>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</si>
  <si>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</si>
  <si>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</si>
  <si>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</si>
  <si>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</si>
  <si>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</si>
  <si>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</si>
  <si>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</si>
  <si>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</si>
  <si>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</si>
  <si>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</si>
  <si>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</si>
  <si>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</si>
  <si>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</si>
  <si>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</si>
  <si>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</si>
  <si>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</si>
  <si>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</si>
  <si>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</si>
  <si>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</si>
  <si>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</si>
  <si>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</si>
  <si>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</si>
  <si>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</si>
  <si>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</si>
  <si>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</si>
  <si>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</si>
  <si>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</si>
  <si>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</si>
  <si>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</si>
  <si>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</si>
  <si>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</si>
  <si>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</si>
  <si>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</si>
  <si>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</si>
  <si>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</si>
  <si>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</si>
  <si>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</si>
  <si>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</si>
  <si>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</si>
  <si>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</si>
  <si>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</si>
  <si>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</si>
  <si>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</si>
  <si>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</si>
  <si>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</si>
  <si>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</si>
  <si>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</si>
  <si>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</si>
  <si>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</si>
  <si>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</si>
  <si>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</si>
  <si>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</si>
  <si>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</si>
  <si>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</si>
  <si>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</si>
  <si>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</si>
  <si>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</si>
  <si>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</si>
  <si>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</si>
  <si>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</si>
  <si>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</si>
  <si>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</si>
  <si>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</si>
  <si>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</si>
  <si>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</si>
  <si>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</si>
  <si>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</si>
  <si>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</si>
  <si>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</si>
  <si>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</si>
  <si>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</si>
  <si>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</si>
  <si>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</si>
  <si>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</si>
  <si>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</si>
  <si>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</si>
  <si>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</si>
  <si>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</si>
  <si>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</si>
  <si>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</si>
  <si>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</si>
  <si>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</si>
  <si>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</si>
  <si>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</si>
  <si>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</si>
  <si>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</si>
  <si>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</si>
  <si>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</si>
  <si>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</si>
  <si>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</si>
  <si>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</si>
  <si>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</si>
  <si>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</si>
  <si>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</si>
  <si>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</si>
  <si>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</si>
  <si>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</si>
  <si>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</si>
  <si>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</si>
  <si>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</si>
  <si>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</si>
  <si>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</si>
  <si>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</si>
  <si>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</si>
  <si>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</si>
  <si>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</si>
  <si>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</si>
  <si>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</si>
  <si>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</si>
  <si>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</si>
  <si>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</si>
  <si>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</si>
  <si>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</si>
  <si>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</si>
  <si>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</si>
  <si>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</si>
  <si>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</si>
  <si>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</si>
  <si>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</si>
  <si>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</si>
  <si>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</si>
  <si>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</si>
  <si>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</si>
  <si>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</si>
  <si>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</si>
  <si>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</si>
  <si>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</si>
  <si>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</si>
  <si>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</si>
  <si>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</si>
  <si>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</si>
  <si>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</si>
  <si>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</si>
  <si>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</si>
  <si>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</si>
  <si>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</si>
  <si>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</si>
  <si>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</si>
  <si>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</si>
  <si>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</si>
  <si>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</si>
  <si>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</si>
  <si>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</si>
  <si>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</si>
  <si>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</si>
  <si>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</si>
  <si>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</si>
  <si>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</si>
  <si>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</si>
  <si>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</si>
  <si>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</si>
  <si>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</si>
  <si>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</si>
  <si>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</si>
  <si>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</si>
  <si>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</si>
  <si>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</si>
  <si>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</si>
  <si>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</si>
  <si>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</si>
  <si>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</si>
  <si>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</si>
  <si>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</si>
  <si>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</si>
  <si>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</si>
  <si>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</si>
  <si>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</si>
  <si>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</si>
  <si>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</si>
  <si>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</si>
  <si>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</si>
  <si>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</si>
  <si>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</si>
  <si>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</si>
  <si>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</si>
  <si>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</si>
  <si>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</si>
  <si>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</si>
  <si>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</si>
  <si>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</si>
  <si>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</si>
  <si>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</si>
  <si>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</si>
  <si>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</si>
  <si>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</si>
  <si>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</si>
  <si>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</si>
  <si>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</si>
  <si>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</si>
  <si>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</si>
  <si>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</si>
  <si>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</si>
  <si>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</si>
  <si>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</si>
  <si>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</si>
  <si>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</si>
  <si>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</si>
  <si>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</si>
  <si>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</si>
  <si>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</si>
  <si>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</si>
  <si>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</si>
  <si>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</si>
  <si>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</si>
  <si>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</si>
  <si>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</si>
  <si>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</si>
  <si>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</si>
  <si>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</si>
  <si>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</si>
  <si>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</si>
  <si>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</si>
  <si>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</si>
  <si>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</si>
  <si>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</si>
  <si>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</si>
  <si>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</si>
  <si>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</si>
  <si>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</si>
  <si>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</si>
  <si>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</si>
  <si>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</si>
  <si>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</si>
  <si>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</si>
  <si>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</si>
  <si>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</si>
  <si>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</si>
  <si>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</si>
  <si>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</si>
  <si>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</si>
  <si>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</si>
  <si>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</si>
  <si>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</si>
  <si>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</si>
  <si>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</si>
  <si>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</si>
  <si>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</si>
  <si>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</si>
  <si>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</si>
  <si>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</si>
  <si>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</si>
  <si>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</si>
  <si>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</si>
  <si>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</si>
  <si>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</si>
  <si>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</si>
  <si>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</si>
  <si>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</si>
  <si>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</si>
  <si>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</si>
  <si>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</si>
  <si>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</si>
  <si>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</si>
  <si>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</si>
  <si>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</si>
  <si>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</si>
  <si>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</si>
  <si>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</si>
  <si>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</si>
  <si>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</si>
  <si>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</si>
  <si>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</si>
  <si>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</si>
  <si>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</si>
  <si>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</si>
  <si>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</si>
  <si>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</si>
  <si>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</si>
  <si>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</si>
  <si>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</si>
  <si>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</si>
  <si>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</si>
  <si>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</si>
  <si>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</si>
  <si>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</si>
  <si>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</si>
  <si>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</si>
  <si>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</si>
  <si>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</si>
  <si>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</si>
  <si>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</si>
  <si>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</si>
  <si>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</si>
  <si>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</si>
  <si>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</si>
  <si>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</si>
  <si>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</si>
  <si>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</si>
  <si>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</si>
  <si>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</si>
  <si>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</si>
  <si>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</si>
  <si>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</si>
  <si>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</si>
  <si>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</si>
  <si>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</si>
  <si>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</si>
  <si>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</si>
  <si>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</si>
  <si>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</si>
  <si>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</si>
  <si>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</si>
  <si>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</si>
  <si>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</si>
  <si>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</si>
  <si>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</si>
  <si>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</si>
  <si>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</si>
  <si>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</si>
  <si>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</si>
  <si>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</si>
  <si>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</si>
  <si>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</si>
  <si>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</si>
  <si>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</si>
  <si>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</si>
  <si>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</si>
  <si>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</si>
  <si>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</si>
  <si>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</si>
  <si>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</si>
  <si>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</si>
  <si>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</si>
  <si>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</si>
  <si>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</si>
  <si>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</si>
  <si>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</si>
  <si>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</si>
  <si>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</si>
  <si>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</si>
  <si>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</si>
  <si>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</si>
  <si>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</si>
  <si>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</si>
  <si>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</si>
  <si>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</si>
  <si>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</si>
  <si>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</si>
  <si>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</si>
  <si>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</si>
  <si>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</si>
  <si>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</si>
  <si>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</si>
  <si>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</si>
  <si>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</si>
  <si>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</si>
  <si>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</si>
  <si>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</si>
  <si>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</si>
  <si>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</si>
  <si>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</si>
  <si>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</si>
  <si>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</si>
  <si>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</si>
  <si>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</si>
  <si>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</si>
  <si>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</si>
  <si>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</si>
  <si>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</si>
  <si>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</si>
  <si>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</si>
  <si>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</si>
  <si>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</si>
  <si>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</si>
  <si>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</si>
  <si>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</si>
  <si>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</si>
  <si>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</si>
  <si>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</si>
  <si>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</si>
  <si>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</si>
  <si>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</si>
  <si>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</si>
  <si>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</si>
  <si>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</si>
  <si>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</si>
  <si>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</si>
  <si>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</si>
  <si>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</si>
  <si>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</si>
  <si>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</si>
  <si>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</si>
  <si>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</si>
  <si>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</si>
  <si>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</si>
  <si>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</si>
  <si>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</si>
  <si>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</si>
  <si>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</si>
  <si>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</si>
  <si>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</si>
  <si>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</si>
  <si>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</si>
  <si>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</si>
  <si>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</si>
  <si>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</si>
  <si>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</si>
  <si>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</si>
  <si>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</si>
  <si>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</si>
  <si>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</si>
  <si>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</si>
  <si>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</si>
  <si>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</si>
  <si>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</si>
  <si>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</si>
  <si>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</si>
  <si>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</si>
  <si>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</si>
  <si>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</si>
  <si>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</si>
  <si>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</si>
  <si>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</si>
  <si>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</si>
  <si>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</si>
  <si>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</si>
  <si>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</si>
  <si>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</si>
  <si>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</si>
  <si>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</si>
  <si>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</si>
  <si>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</si>
  <si>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</si>
  <si>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</si>
  <si>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</si>
  <si>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</si>
  <si>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</si>
  <si>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</si>
  <si>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</si>
  <si>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</si>
  <si>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</si>
  <si>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</si>
  <si>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</si>
  <si>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</si>
  <si>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</si>
  <si>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</si>
  <si>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</si>
  <si>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</si>
  <si>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</si>
  <si>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</si>
  <si>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</si>
  <si>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</si>
  <si>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</si>
  <si>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</si>
  <si>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</si>
  <si>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</si>
  <si>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</si>
  <si>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</si>
  <si>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</si>
  <si>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</si>
  <si>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</si>
  <si>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</si>
  <si>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</si>
  <si>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</si>
  <si>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</si>
  <si>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</si>
  <si>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</si>
  <si>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</si>
  <si>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</si>
  <si>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</si>
  <si>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</si>
  <si>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</si>
  <si>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</si>
  <si>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</si>
  <si>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</si>
  <si>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</si>
  <si>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</si>
  <si>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</si>
  <si>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</si>
  <si>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</si>
  <si>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</si>
  <si>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</si>
  <si>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</si>
  <si>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</si>
  <si>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</si>
  <si>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</si>
  <si>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</si>
  <si>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</si>
  <si>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</si>
  <si>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</si>
  <si>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</si>
  <si>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</si>
  <si>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</si>
  <si>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</si>
  <si>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</si>
  <si>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</si>
  <si>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</si>
  <si>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</si>
  <si>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</si>
  <si>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</si>
  <si>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</si>
  <si>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</si>
  <si>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</si>
  <si>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</si>
  <si>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</si>
  <si>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</si>
  <si>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</si>
  <si>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</si>
  <si>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</si>
  <si>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</si>
  <si>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</si>
  <si>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</si>
  <si>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</si>
  <si>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</si>
  <si>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</si>
  <si>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</si>
  <si>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</si>
  <si>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</si>
  <si>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</si>
  <si>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</si>
  <si>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</si>
  <si>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</si>
  <si>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</si>
  <si>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</si>
  <si>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</si>
  <si>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</si>
  <si>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</si>
  <si>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</si>
  <si>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</si>
  <si>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</si>
  <si>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</si>
  <si>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</si>
  <si>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</si>
  <si>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</si>
  <si>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</si>
  <si>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</si>
  <si>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</si>
  <si>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</si>
  <si>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</si>
  <si>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</si>
  <si>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</si>
  <si>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</si>
  <si>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</si>
  <si>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</si>
  <si>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</si>
  <si>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</si>
  <si>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</si>
  <si>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</si>
  <si>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</si>
  <si>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</si>
  <si>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</si>
  <si>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</si>
  <si>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</si>
  <si>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</si>
  <si>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</si>
  <si>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</si>
  <si>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</si>
  <si>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</si>
  <si>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</si>
  <si>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</si>
  <si>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</si>
  <si>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</si>
  <si>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</si>
  <si>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</si>
  <si>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</si>
  <si>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</si>
  <si>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</si>
  <si>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</si>
  <si>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</si>
  <si>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</si>
  <si>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</si>
  <si>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</si>
  <si>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</si>
  <si>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</si>
  <si>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</si>
  <si>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</si>
  <si>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</si>
  <si>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</si>
  <si>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</si>
  <si>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</si>
  <si>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</si>
  <si>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</si>
  <si>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</si>
  <si>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</si>
  <si>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</si>
  <si>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</si>
  <si>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</si>
  <si>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</si>
  <si>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</si>
  <si>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</si>
  <si>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</si>
  <si>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</si>
  <si>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</si>
  <si>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</si>
  <si>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</si>
  <si>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</si>
  <si>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</si>
  <si>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</si>
  <si>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</si>
  <si>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</si>
  <si>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</si>
  <si>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</si>
  <si>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</si>
  <si>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</si>
  <si>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</si>
  <si>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</si>
  <si>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</si>
  <si>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</si>
  <si>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</si>
  <si>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</si>
  <si>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</si>
  <si>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</si>
  <si>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</si>
  <si>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</si>
  <si>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</si>
  <si>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</si>
  <si>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</si>
  <si>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</si>
  <si>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</si>
  <si>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</si>
  <si>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</si>
  <si>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</si>
  <si>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</si>
  <si>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</si>
  <si>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</si>
  <si>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</si>
  <si>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</si>
  <si>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</si>
  <si>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</si>
  <si>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</si>
  <si>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</si>
  <si>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</si>
  <si>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</si>
  <si>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</si>
  <si>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</si>
  <si>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</si>
  <si>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</si>
  <si>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</si>
  <si>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</si>
  <si>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</si>
  <si>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</si>
  <si>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</si>
  <si>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</si>
  <si>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</si>
  <si>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</si>
  <si>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</si>
  <si>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</si>
  <si>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</si>
  <si>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</si>
  <si>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</si>
  <si>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</si>
  <si>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</si>
  <si>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</si>
  <si>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</si>
  <si>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</si>
  <si>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</si>
  <si>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</si>
  <si>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</si>
  <si>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</si>
  <si>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</si>
  <si>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</si>
  <si>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</si>
  <si>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</si>
  <si>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</si>
  <si>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</si>
  <si>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</si>
  <si>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</si>
  <si>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</si>
  <si>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</si>
  <si>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</si>
  <si>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</si>
  <si>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</si>
  <si>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</si>
  <si>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</si>
  <si>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</si>
  <si>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</si>
  <si>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</si>
  <si>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</si>
  <si>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</si>
  <si>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</si>
  <si>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</si>
  <si>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</si>
  <si>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</si>
  <si>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</si>
  <si>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</si>
  <si>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</si>
  <si>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</si>
  <si>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</si>
  <si>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</si>
  <si>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</si>
  <si>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</si>
  <si>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</si>
  <si>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</si>
  <si>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</si>
  <si>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</si>
  <si>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</si>
  <si>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</si>
  <si>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</si>
  <si>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</si>
  <si>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</si>
  <si>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</si>
  <si>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</si>
  <si>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</si>
  <si>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</si>
  <si>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</si>
  <si>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</si>
  <si>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</si>
  <si>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</si>
  <si>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</si>
  <si>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</si>
  <si>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</si>
  <si>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</si>
  <si>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</si>
  <si>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</si>
  <si>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</si>
  <si>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</si>
  <si>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</si>
  <si>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</si>
  <si>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</si>
  <si>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</si>
  <si>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</si>
  <si>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</si>
  <si>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</si>
  <si>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</si>
  <si>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</si>
  <si>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</si>
  <si>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</si>
  <si>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</si>
  <si>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</si>
  <si>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</si>
  <si>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</si>
  <si>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</si>
  <si>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</si>
  <si>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</si>
  <si>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</si>
  <si>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</si>
  <si>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</si>
  <si>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</si>
  <si>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</si>
  <si>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</si>
  <si>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</si>
  <si>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</si>
  <si>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</si>
  <si>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</si>
  <si>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</si>
  <si>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</si>
  <si>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</si>
  <si>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</si>
  <si>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</si>
  <si>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</si>
  <si>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</si>
  <si>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</si>
  <si>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</si>
  <si>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</si>
  <si>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</si>
  <si>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</si>
  <si>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</si>
  <si>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</si>
  <si>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</si>
  <si>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</si>
  <si>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</si>
  <si>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</si>
  <si>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</si>
  <si>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</si>
  <si>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</si>
  <si>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</si>
  <si>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</si>
  <si>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</si>
  <si>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</si>
  <si>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</si>
  <si>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</si>
  <si>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</si>
  <si>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</si>
  <si>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</si>
  <si>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</si>
  <si>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</si>
  <si>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</si>
  <si>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</si>
  <si>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</si>
  <si>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</si>
  <si>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</si>
  <si>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</si>
  <si>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</si>
  <si>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</si>
  <si>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</si>
  <si>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</si>
  <si>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</si>
  <si>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</si>
  <si>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</si>
  <si>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</si>
  <si>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</si>
  <si>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</si>
  <si>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</si>
  <si>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</si>
  <si>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</si>
  <si>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</si>
  <si>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</si>
  <si>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</si>
  <si>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</si>
  <si>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</si>
  <si>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</si>
  <si>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</si>
  <si>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</si>
  <si>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</si>
  <si>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</si>
  <si>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</si>
  <si>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</si>
  <si>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</si>
  <si>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</si>
  <si>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</si>
  <si>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</si>
  <si>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</si>
  <si>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</si>
  <si>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</si>
  <si>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</si>
  <si>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</si>
  <si>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</si>
  <si>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</si>
  <si>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</si>
  <si>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</si>
  <si>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</si>
  <si>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</si>
  <si>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</si>
  <si>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</si>
  <si>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</si>
  <si>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</si>
  <si>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</si>
  <si>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</si>
  <si>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</si>
  <si>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</si>
  <si>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</si>
  <si>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</si>
  <si>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</si>
  <si>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</si>
  <si>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</si>
  <si>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</si>
  <si>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</si>
  <si>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</si>
  <si>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</si>
  <si>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</si>
  <si>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</si>
  <si>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</si>
  <si>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</si>
  <si>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</si>
  <si>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</si>
  <si>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</si>
  <si>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</si>
  <si>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</si>
  <si>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</si>
  <si>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</si>
  <si>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</si>
  <si>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</si>
  <si>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</si>
  <si>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</si>
  <si>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</si>
  <si>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</si>
  <si>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</si>
  <si>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</si>
  <si>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</si>
  <si>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</si>
  <si>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</si>
  <si>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</si>
  <si>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</si>
  <si>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</si>
  <si>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</si>
  <si>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</si>
  <si>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</si>
  <si>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</si>
  <si>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</si>
  <si>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</si>
  <si>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</si>
  <si>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</si>
  <si>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</si>
  <si>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</si>
  <si>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</si>
  <si>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</si>
  <si>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</si>
  <si>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</si>
  <si>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</si>
  <si>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</si>
  <si>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</si>
  <si>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</si>
  <si>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</si>
  <si>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</si>
  <si>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</si>
  <si>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</si>
  <si>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</si>
  <si>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</si>
  <si>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</si>
  <si>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</si>
  <si>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</si>
  <si>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</si>
  <si>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</si>
  <si>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</si>
  <si>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</si>
  <si>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</si>
  <si>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</si>
  <si>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</si>
  <si>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</si>
  <si>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</si>
  <si>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</si>
  <si>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</si>
  <si>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</si>
  <si>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</si>
  <si>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</si>
  <si>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</si>
  <si>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</si>
  <si>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</si>
  <si>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</si>
  <si>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</si>
  <si>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</si>
  <si>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</si>
  <si>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</si>
  <si>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</si>
  <si>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</si>
  <si>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</si>
  <si>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</si>
  <si>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</si>
  <si>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</si>
  <si>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</si>
  <si>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</si>
  <si>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</si>
  <si>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</si>
  <si>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</si>
  <si>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</si>
  <si>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</si>
  <si>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</si>
  <si>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</si>
  <si>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</si>
  <si>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</si>
  <si>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</si>
  <si>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</si>
  <si>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</si>
  <si>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</si>
  <si>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</si>
  <si>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</si>
  <si>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</si>
  <si>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</si>
  <si>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</si>
  <si>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</si>
  <si>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</si>
  <si>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</si>
  <si>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</si>
  <si>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</si>
  <si>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</si>
  <si>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</si>
  <si>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</si>
  <si>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</si>
  <si>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</si>
  <si>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</si>
  <si>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</si>
  <si>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</si>
  <si>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</si>
  <si>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</si>
  <si>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</si>
  <si>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</si>
  <si>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</si>
  <si>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</si>
  <si>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</si>
  <si>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</si>
  <si>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</si>
  <si>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</si>
  <si>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</si>
  <si>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</si>
  <si>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</si>
  <si>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</si>
  <si>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</si>
  <si>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</si>
  <si>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</si>
  <si>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</si>
  <si>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</si>
  <si>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</si>
  <si>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</si>
  <si>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</si>
  <si>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</si>
  <si>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</si>
  <si>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</si>
  <si>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</si>
  <si>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</si>
  <si>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</si>
  <si>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</si>
  <si>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</si>
  <si>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</si>
  <si>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</si>
  <si>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</si>
  <si>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</si>
  <si>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</si>
  <si>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</si>
  <si>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</si>
  <si>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</si>
  <si>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</si>
  <si>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</si>
  <si>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</si>
  <si>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</si>
  <si>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</si>
  <si>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</si>
  <si>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</si>
  <si>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</si>
  <si>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</si>
  <si>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</si>
  <si>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</si>
  <si>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</si>
  <si>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</si>
  <si>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</si>
  <si>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</si>
  <si>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</si>
  <si>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</si>
  <si>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</si>
  <si>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</si>
  <si>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</si>
  <si>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</si>
  <si>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</si>
  <si>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</si>
  <si>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</si>
  <si>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</si>
  <si>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</si>
  <si>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</si>
  <si>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</si>
  <si>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</si>
  <si>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</si>
  <si>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</si>
  <si>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</si>
  <si>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</si>
  <si>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</si>
  <si>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</si>
  <si>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</si>
  <si>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</si>
  <si>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</si>
  <si>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</si>
  <si>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</si>
  <si>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</si>
  <si>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</si>
  <si>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</si>
  <si>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</si>
  <si>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</si>
  <si>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</si>
  <si>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</si>
  <si>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</si>
  <si>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</si>
  <si>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</si>
  <si>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</si>
  <si>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</si>
  <si>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</si>
  <si>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</si>
  <si>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</si>
  <si>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</si>
  <si>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</si>
  <si>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</si>
  <si>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</si>
  <si>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</si>
  <si>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</si>
  <si>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</si>
  <si>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</si>
  <si>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</si>
  <si>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</si>
  <si>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</si>
  <si>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</si>
  <si>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</si>
  <si>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</si>
  <si>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</si>
  <si>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</si>
  <si>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</si>
  <si>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</si>
  <si>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</si>
  <si>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</si>
  <si>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</si>
  <si>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</si>
  <si>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</si>
  <si>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</si>
  <si>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</si>
  <si>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</si>
  <si>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</si>
  <si>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</si>
  <si>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</si>
  <si>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</si>
  <si>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</si>
  <si>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</si>
  <si>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</si>
  <si>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</si>
  <si>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</si>
  <si>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</si>
  <si>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</si>
  <si>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</si>
  <si>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</si>
  <si>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</si>
  <si>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</si>
  <si>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</si>
  <si>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</si>
  <si>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</si>
  <si>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</si>
  <si>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</si>
  <si>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</si>
  <si>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</si>
  <si>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</si>
  <si>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</si>
  <si>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</si>
  <si>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</si>
  <si>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</si>
  <si>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</si>
  <si>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</si>
  <si>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</si>
  <si>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</si>
  <si>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</si>
  <si>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</si>
  <si>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</si>
  <si>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</si>
  <si>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</si>
  <si>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</si>
  <si>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</si>
  <si>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</si>
  <si>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</si>
  <si>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</si>
  <si>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</si>
  <si>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</si>
  <si>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</si>
  <si>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</si>
  <si>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</si>
  <si>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</si>
  <si>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</si>
  <si>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</si>
  <si>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</si>
  <si>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</si>
  <si>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</si>
  <si>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</si>
  <si>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</si>
  <si>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</si>
  <si>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</si>
  <si>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</si>
  <si>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</si>
  <si>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</si>
  <si>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</si>
  <si>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</si>
  <si>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</si>
  <si>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</si>
  <si>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</si>
  <si>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</si>
  <si>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</si>
  <si>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</si>
  <si>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</si>
  <si>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</si>
  <si>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</si>
  <si>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</si>
  <si>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</si>
  <si>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</si>
  <si>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</si>
  <si>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</si>
  <si>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</si>
  <si>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</si>
  <si>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</si>
  <si>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</si>
  <si>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</si>
  <si>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</si>
  <si>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</si>
  <si>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</si>
  <si>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</si>
  <si>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</si>
  <si>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</si>
  <si>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</si>
  <si>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</si>
  <si>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</si>
  <si>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</si>
  <si>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</si>
  <si>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</si>
  <si>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</si>
  <si>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</si>
  <si>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</si>
  <si>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</si>
  <si>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</si>
  <si>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</si>
  <si>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</si>
  <si>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</si>
  <si>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</si>
  <si>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</si>
  <si>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</si>
  <si>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</si>
  <si>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</si>
  <si>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</si>
  <si>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</si>
  <si>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</si>
  <si>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</si>
  <si>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</si>
  <si>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</si>
  <si>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</si>
  <si>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</si>
  <si>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</si>
  <si>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</si>
  <si>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</si>
  <si>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</si>
  <si>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</si>
  <si>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</si>
  <si>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</si>
  <si>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</si>
  <si>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</si>
  <si>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</si>
  <si>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</si>
  <si>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</si>
  <si>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</si>
  <si>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</si>
  <si>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</si>
  <si>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</si>
  <si>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</si>
  <si>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</si>
  <si>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</si>
  <si>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</si>
  <si>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</si>
  <si>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</si>
  <si>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</si>
  <si>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</si>
  <si>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</si>
  <si>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</si>
  <si>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</si>
  <si>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</si>
  <si>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</si>
  <si>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</si>
  <si>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</si>
  <si>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</si>
  <si>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</si>
  <si>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</si>
  <si>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</si>
  <si>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</si>
  <si>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</si>
  <si>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</si>
  <si>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</si>
  <si>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</si>
  <si>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</si>
  <si>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</si>
  <si>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</si>
  <si>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</si>
  <si>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</si>
  <si>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</si>
  <si>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</si>
  <si>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</si>
  <si>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</si>
  <si>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</si>
  <si>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</si>
  <si>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</si>
  <si>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</si>
  <si>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</si>
  <si>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</si>
  <si>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</si>
  <si>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</si>
  <si>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</si>
  <si>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</si>
  <si>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</si>
  <si>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</si>
  <si>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</si>
  <si>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</si>
  <si>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</si>
  <si>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</si>
  <si>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</si>
  <si>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</si>
  <si>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</si>
  <si>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</si>
  <si>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</si>
  <si>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</si>
  <si>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</si>
  <si>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</si>
  <si>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</si>
  <si>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</si>
  <si>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</si>
  <si>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</si>
  <si>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</si>
  <si>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</si>
  <si>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</si>
  <si>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</si>
  <si>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</si>
  <si>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</si>
  <si>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</si>
  <si>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</si>
  <si>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</si>
  <si>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</si>
  <si>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</si>
  <si>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</si>
  <si>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</si>
  <si>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</si>
  <si>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</si>
  <si>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</si>
  <si>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</si>
  <si>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</si>
  <si>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</si>
  <si>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</si>
  <si>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</si>
  <si>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</si>
  <si>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</si>
  <si>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</si>
  <si>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</si>
  <si>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</si>
  <si>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</si>
  <si>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</si>
  <si>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</si>
  <si>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</si>
  <si>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</si>
  <si>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</si>
  <si>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</si>
  <si>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</si>
  <si>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</si>
  <si>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</si>
  <si>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</si>
  <si>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</si>
  <si>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</si>
  <si>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</si>
  <si>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</si>
  <si>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</si>
  <si>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</si>
  <si>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</si>
  <si>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</si>
  <si>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</si>
  <si>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</si>
  <si>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</si>
  <si>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</si>
  <si>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</si>
  <si>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</si>
  <si>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</si>
  <si>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</si>
  <si>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</si>
  <si>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</si>
  <si>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</si>
  <si>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</si>
  <si>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</si>
  <si>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</si>
  <si>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</si>
  <si>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</si>
  <si>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</si>
  <si>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</si>
  <si>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</si>
  <si>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</si>
  <si>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</si>
  <si>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</si>
  <si>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</si>
  <si>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</si>
  <si>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</si>
  <si>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</si>
  <si>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</si>
  <si>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</si>
  <si>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</si>
  <si>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</si>
  <si>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</si>
  <si>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</si>
  <si>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</si>
  <si>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</si>
  <si>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</si>
  <si>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</si>
  <si>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</si>
  <si>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</si>
  <si>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</si>
  <si>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</si>
  <si>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</si>
  <si>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</si>
  <si>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</si>
  <si>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</si>
  <si>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</si>
  <si>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</si>
  <si>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</si>
  <si>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</si>
  <si>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</si>
  <si>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</si>
  <si>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</si>
  <si>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</si>
  <si>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</si>
  <si>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</si>
  <si>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</si>
  <si>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</si>
  <si>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</si>
  <si>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</si>
  <si>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</si>
  <si>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</si>
  <si>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</si>
  <si>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</si>
  <si>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</si>
  <si>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</si>
  <si>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</si>
  <si>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</si>
  <si>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</si>
  <si>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</si>
  <si>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</si>
  <si>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</si>
  <si>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</si>
  <si>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</si>
  <si>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</si>
  <si>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</si>
  <si>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</si>
  <si>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</si>
  <si>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</si>
  <si>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</si>
  <si>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</si>
  <si>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</si>
  <si>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</si>
  <si>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</si>
  <si>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</si>
  <si>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</si>
  <si>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</si>
  <si>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</si>
  <si>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</si>
  <si>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</si>
  <si>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</si>
  <si>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</si>
  <si>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</si>
  <si>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</si>
  <si>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</si>
  <si>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</si>
  <si>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</si>
  <si>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</si>
  <si>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</si>
  <si>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</si>
  <si>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</si>
  <si>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</si>
  <si>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</si>
  <si>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</si>
  <si>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</si>
  <si>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</si>
  <si>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</si>
  <si>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</si>
  <si>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</si>
  <si>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</si>
  <si>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</si>
  <si>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</si>
  <si>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</si>
  <si>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</si>
  <si>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</si>
  <si>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</si>
  <si>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</si>
  <si>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</si>
  <si>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</si>
  <si>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</si>
  <si>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</si>
  <si>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</si>
  <si>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</si>
  <si>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</si>
  <si>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</si>
  <si>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</si>
  <si>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</si>
  <si>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</si>
  <si>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</si>
  <si>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</si>
  <si>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</si>
  <si>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</si>
  <si>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</si>
  <si>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</si>
  <si>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</si>
  <si>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</si>
  <si>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</si>
  <si>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</si>
  <si>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</si>
  <si>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</si>
  <si>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</si>
  <si>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</si>
  <si>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</si>
  <si>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</si>
  <si>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</si>
  <si>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</si>
  <si>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</si>
  <si>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</si>
  <si>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</si>
  <si>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</si>
  <si>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</si>
  <si>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</si>
  <si>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</si>
  <si>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</si>
  <si>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</si>
  <si>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</si>
  <si>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</si>
  <si>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</si>
  <si>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</si>
  <si>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</si>
  <si>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</si>
  <si>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</si>
  <si>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</si>
  <si>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</si>
  <si>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</si>
  <si>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</si>
  <si>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</si>
  <si>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</si>
  <si>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</si>
  <si>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</si>
  <si>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</si>
  <si>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</si>
  <si>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</si>
  <si>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</si>
  <si>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</si>
  <si>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</si>
  <si>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</si>
  <si>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</si>
  <si>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</si>
  <si>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</si>
  <si>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</si>
  <si>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</si>
  <si>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</si>
  <si>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</si>
  <si>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</si>
  <si>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</si>
  <si>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</si>
  <si>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</si>
  <si>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</si>
  <si>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</si>
  <si>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</si>
  <si>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</si>
  <si>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</si>
  <si>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</si>
  <si>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</si>
  <si>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</si>
  <si>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</si>
  <si>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</si>
  <si>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</si>
  <si>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</si>
  <si>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</si>
  <si>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</si>
  <si>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</si>
  <si>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</si>
  <si>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</si>
  <si>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</si>
  <si>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</si>
  <si>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</si>
  <si>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</si>
  <si>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</si>
  <si>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</si>
  <si>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</si>
  <si>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</si>
  <si>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</si>
  <si>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</si>
  <si>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</si>
  <si>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</si>
  <si>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</si>
  <si>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</si>
  <si>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</si>
  <si>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</si>
  <si>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</si>
  <si>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</si>
  <si>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</si>
  <si>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</si>
  <si>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</si>
  <si>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</si>
  <si>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</si>
  <si>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</si>
  <si>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</si>
  <si>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</si>
  <si>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</si>
  <si>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</si>
  <si>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</si>
  <si>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</si>
  <si>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</si>
  <si>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</si>
  <si>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</si>
  <si>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</si>
  <si>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</si>
  <si>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</si>
  <si>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</si>
  <si>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</si>
  <si>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</si>
  <si>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</si>
  <si>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</si>
  <si>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</si>
  <si>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</si>
  <si>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</si>
  <si>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</si>
  <si>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</si>
  <si>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</si>
  <si>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</si>
  <si>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</si>
  <si>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</si>
  <si>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</si>
  <si>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</si>
  <si>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</si>
  <si>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</si>
  <si>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</si>
  <si>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</si>
  <si>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</si>
  <si>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</si>
  <si>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</si>
  <si>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</si>
  <si>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</si>
  <si>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</si>
  <si>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</si>
  <si>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</si>
  <si>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</si>
  <si>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</si>
  <si>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</si>
  <si>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</si>
  <si>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</si>
  <si>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</si>
  <si>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</si>
  <si>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</si>
  <si>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</si>
  <si>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</si>
  <si>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</si>
  <si>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</si>
  <si>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</si>
  <si>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</si>
  <si>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</si>
  <si>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</si>
  <si>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</si>
  <si>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</si>
  <si>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</si>
  <si>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</si>
  <si>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</si>
  <si>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</si>
  <si>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</si>
  <si>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</si>
  <si>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</si>
  <si>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</si>
  <si>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</si>
  <si>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</si>
  <si>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</si>
  <si>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</si>
  <si>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</si>
  <si>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</si>
  <si>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</si>
  <si>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</si>
  <si>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</si>
  <si>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</si>
  <si>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</si>
  <si>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</si>
  <si>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</si>
  <si>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</si>
  <si>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</si>
  <si>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</si>
  <si>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</si>
  <si>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</si>
  <si>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</si>
  <si>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</si>
  <si>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</si>
  <si>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</si>
  <si>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</si>
  <si>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</si>
  <si>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</si>
  <si>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</si>
  <si>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</si>
  <si>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</si>
  <si>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</si>
  <si>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</si>
  <si>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</si>
  <si>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</si>
  <si>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</si>
  <si>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</si>
  <si>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</si>
  <si>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</si>
  <si>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</si>
  <si>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</si>
  <si>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</si>
  <si>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</si>
  <si>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</si>
  <si>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</si>
  <si>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</si>
  <si>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</si>
  <si>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</si>
  <si>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</si>
  <si>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</si>
  <si>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</si>
  <si>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</si>
  <si>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</si>
  <si>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</si>
  <si>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</si>
  <si>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</si>
  <si>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</si>
  <si>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</si>
  <si>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</si>
  <si>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</si>
  <si>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</si>
  <si>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</si>
  <si>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</si>
  <si>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</si>
  <si>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</si>
  <si>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</si>
  <si>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</si>
  <si>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</si>
  <si>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</si>
  <si>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</si>
  <si>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</si>
  <si>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</si>
  <si>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</si>
  <si>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</si>
  <si>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</si>
  <si>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</si>
  <si>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</si>
  <si>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</si>
  <si>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</si>
  <si>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</si>
  <si>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</si>
  <si>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</si>
  <si>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</si>
  <si>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</si>
  <si>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</si>
  <si>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</si>
  <si>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</si>
  <si>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</si>
  <si>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</si>
  <si>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</si>
  <si>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</si>
  <si>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</si>
  <si>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</si>
  <si>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</si>
  <si>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</si>
  <si>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</si>
  <si>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</si>
  <si>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</si>
  <si>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</si>
  <si>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</si>
  <si>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</si>
  <si>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</si>
  <si>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</si>
  <si>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</si>
  <si>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</si>
  <si>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</si>
  <si>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</si>
  <si>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</si>
  <si>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</si>
  <si>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</si>
  <si>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</si>
  <si>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</si>
  <si>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</si>
  <si>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</si>
  <si>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</si>
  <si>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</si>
  <si>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</si>
  <si>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</si>
  <si>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</si>
  <si>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</si>
  <si>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</si>
  <si>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</si>
  <si>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</si>
  <si>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</si>
  <si>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</si>
  <si>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</si>
  <si>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</si>
  <si>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</si>
  <si>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</si>
  <si>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</si>
  <si>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</si>
  <si>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</si>
  <si>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</si>
  <si>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</si>
  <si>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</si>
  <si>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</si>
  <si>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</si>
  <si>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</si>
  <si>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</si>
  <si>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</si>
  <si>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</si>
  <si>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</si>
  <si>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</si>
  <si>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</si>
  <si>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</si>
  <si>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</si>
  <si>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</si>
  <si>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</si>
  <si>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</si>
  <si>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</si>
  <si>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</si>
  <si>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</si>
  <si>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</si>
  <si>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</si>
  <si>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</si>
  <si>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</si>
  <si>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</si>
  <si>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</si>
  <si>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</si>
  <si>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</si>
  <si>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</si>
  <si>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</si>
  <si>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</si>
  <si>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</si>
  <si>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</si>
  <si>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</si>
  <si>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</si>
  <si>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</si>
  <si>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</si>
  <si>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</si>
  <si>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</si>
  <si>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</si>
  <si>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</si>
  <si>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</si>
  <si>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</si>
  <si>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</si>
  <si>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</si>
  <si>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</si>
  <si>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</si>
  <si>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</si>
  <si>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</si>
  <si>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</si>
  <si>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</si>
  <si>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</si>
  <si>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</si>
  <si>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</si>
  <si>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</si>
  <si>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</si>
  <si>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</si>
  <si>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</si>
  <si>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</si>
  <si>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</si>
  <si>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</si>
  <si>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</si>
  <si>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</si>
  <si>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</si>
  <si>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</si>
  <si>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</si>
  <si>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</si>
  <si>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</si>
  <si>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</si>
  <si>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</si>
  <si>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</si>
  <si>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</si>
  <si>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</si>
  <si>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</si>
  <si>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</si>
  <si>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</si>
  <si>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</si>
  <si>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</si>
  <si>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</si>
  <si>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</si>
  <si>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</si>
  <si>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</si>
  <si>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</si>
  <si>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</si>
  <si>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</si>
  <si>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</si>
  <si>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</si>
  <si>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</si>
  <si>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</si>
  <si>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</si>
  <si>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</si>
  <si>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</si>
  <si>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</si>
  <si>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</si>
  <si>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</si>
  <si>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</si>
  <si>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</si>
  <si>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</si>
  <si>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</si>
  <si>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</si>
  <si>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</si>
  <si>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</si>
  <si>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</si>
  <si>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</si>
  <si>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</si>
  <si>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</si>
  <si>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</si>
  <si>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</si>
  <si>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</si>
  <si>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</si>
  <si>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</si>
  <si>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</si>
  <si>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</si>
  <si>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</si>
  <si>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</si>
  <si>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</si>
  <si>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</si>
  <si>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</si>
  <si>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</si>
  <si>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</si>
  <si>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</si>
  <si>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</si>
  <si>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</si>
  <si>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</si>
  <si>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</si>
  <si>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</si>
  <si>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</si>
  <si>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</si>
  <si>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</si>
  <si>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</si>
  <si>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</si>
  <si>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</si>
  <si>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</si>
  <si>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</si>
  <si>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</si>
  <si>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</si>
  <si>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</si>
  <si>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</si>
  <si>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</si>
  <si>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</si>
  <si>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</si>
  <si>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</si>
  <si>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</si>
  <si>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</si>
  <si>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</si>
  <si>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</si>
  <si>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</si>
  <si>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</si>
  <si>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</si>
  <si>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</si>
  <si>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</si>
  <si>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</si>
  <si>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</si>
  <si>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</si>
  <si>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</si>
  <si>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</si>
  <si>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</si>
  <si>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</si>
  <si>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</si>
  <si>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</si>
  <si>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</si>
  <si>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</si>
  <si>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</si>
  <si>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</si>
  <si>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</si>
  <si>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</si>
  <si>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</si>
  <si>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</si>
  <si>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</si>
  <si>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</si>
  <si>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</si>
  <si>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</si>
  <si>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</si>
  <si>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</si>
  <si>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</si>
  <si>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</si>
  <si>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</si>
  <si>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</si>
  <si>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</si>
  <si>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</si>
  <si>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</si>
  <si>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</si>
  <si>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</si>
  <si>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</si>
  <si>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</si>
  <si>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</si>
  <si>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</si>
  <si>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</si>
  <si>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</si>
  <si>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</si>
  <si>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</si>
  <si>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</si>
  <si>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</si>
  <si>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</si>
  <si>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</si>
  <si>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</si>
  <si>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</si>
  <si>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</si>
  <si>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</si>
  <si>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</si>
  <si>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</si>
  <si>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</si>
  <si>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</si>
  <si>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</si>
  <si>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</si>
  <si>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</si>
  <si>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</si>
  <si>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</si>
  <si>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</si>
  <si>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</si>
  <si>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</si>
  <si>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</si>
  <si>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</si>
  <si>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</si>
  <si>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</si>
  <si>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</si>
  <si>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</si>
  <si>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</si>
  <si>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</si>
  <si>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</si>
  <si>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</si>
  <si>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</si>
  <si>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</si>
  <si>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</si>
  <si>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</si>
  <si>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</si>
  <si>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</si>
  <si>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</si>
  <si>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</si>
  <si>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</si>
  <si>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</si>
  <si>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</si>
  <si>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</si>
  <si>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</si>
  <si>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</si>
  <si>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</si>
  <si>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</si>
  <si>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</si>
  <si>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</si>
  <si>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</si>
  <si>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</si>
  <si>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</si>
  <si>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</si>
  <si>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</si>
  <si>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</si>
  <si>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</si>
  <si>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</si>
  <si>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</si>
  <si>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</si>
  <si>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</si>
  <si>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</si>
  <si>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</si>
  <si>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</si>
  <si>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</si>
  <si>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</si>
  <si>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</si>
  <si>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</si>
  <si>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</si>
  <si>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</si>
  <si>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</si>
  <si>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</si>
  <si>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</si>
  <si>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</si>
  <si>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</si>
  <si>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</si>
  <si>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</si>
  <si>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</si>
  <si>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</si>
  <si>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</si>
  <si>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</si>
  <si>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</si>
  <si>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</si>
  <si>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</si>
  <si>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</si>
  <si>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</si>
  <si>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</si>
  <si>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</si>
  <si>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</si>
  <si>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</si>
  <si>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</si>
  <si>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</si>
  <si>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</si>
  <si>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</si>
  <si>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</si>
  <si>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</si>
  <si>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</si>
  <si>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</si>
  <si>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</si>
  <si>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</si>
  <si>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</si>
  <si>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</si>
  <si>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</si>
  <si>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</si>
  <si>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</si>
  <si>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</si>
  <si>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</si>
  <si>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</si>
  <si>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</si>
  <si>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</si>
  <si>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</si>
  <si>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</si>
  <si>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</si>
  <si>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</si>
  <si>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</si>
  <si>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</si>
  <si>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</si>
  <si>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</si>
  <si>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</si>
  <si>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</si>
  <si>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</si>
  <si>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</si>
  <si>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</si>
  <si>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</si>
  <si>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</si>
  <si>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</si>
  <si>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</si>
  <si>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</si>
  <si>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</si>
  <si>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</si>
  <si>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</si>
  <si>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</si>
  <si>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</si>
  <si>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</si>
  <si>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</si>
  <si>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</si>
  <si>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</si>
  <si>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</si>
  <si>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</si>
  <si>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</si>
  <si>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</si>
  <si>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</si>
  <si>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</si>
  <si>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</si>
  <si>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</si>
  <si>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</si>
  <si>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</si>
  <si>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</si>
  <si>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</si>
  <si>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</si>
  <si>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</si>
  <si>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</si>
  <si>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</si>
  <si>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</si>
  <si>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</si>
  <si>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</si>
  <si>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</si>
  <si>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</si>
  <si>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</si>
  <si>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</si>
  <si>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</si>
  <si>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</si>
  <si>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</si>
  <si>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</si>
  <si>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</si>
  <si>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</si>
  <si>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</si>
  <si>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</si>
  <si>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</si>
  <si>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</si>
  <si>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</si>
  <si>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</si>
  <si>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</si>
  <si>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</si>
  <si>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</si>
  <si>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</si>
  <si>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</si>
  <si>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</si>
  <si>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</si>
  <si>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</si>
  <si>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</si>
  <si>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</si>
  <si>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</si>
  <si>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</si>
  <si>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</si>
  <si>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</si>
  <si>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</si>
  <si>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</si>
  <si>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</si>
  <si>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</si>
  <si>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</si>
  <si>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</si>
  <si>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</si>
  <si>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</si>
  <si>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</si>
  <si>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</si>
  <si>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</si>
  <si>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</si>
  <si>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</si>
  <si>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</si>
  <si>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</si>
  <si>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</si>
  <si>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</si>
  <si>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</si>
  <si>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</si>
  <si>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</si>
  <si>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</si>
  <si>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</si>
  <si>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</si>
  <si>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</si>
  <si>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</si>
  <si>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</si>
  <si>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</si>
  <si>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</si>
  <si>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</si>
  <si>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</si>
  <si>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</si>
  <si>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</si>
  <si>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</si>
  <si>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</si>
  <si>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</si>
  <si>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</si>
  <si>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</si>
  <si>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</si>
  <si>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</si>
  <si>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</si>
  <si>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</si>
  <si>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</si>
  <si>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</si>
  <si>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</si>
  <si>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</si>
  <si>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</si>
  <si>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</si>
  <si>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</si>
  <si>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</si>
  <si>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</si>
  <si>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</si>
  <si>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</si>
  <si>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</si>
  <si>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</si>
  <si>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</si>
  <si>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</si>
  <si>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</si>
  <si>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</si>
  <si>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</si>
  <si>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</si>
  <si>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</si>
  <si>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</si>
  <si>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</si>
  <si>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</si>
  <si>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</si>
  <si>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</si>
  <si>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</si>
  <si>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</si>
  <si>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</si>
  <si>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</si>
  <si>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</si>
  <si>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</si>
  <si>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</si>
  <si>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</si>
  <si>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</si>
  <si>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</si>
  <si>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</si>
  <si>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</si>
  <si>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</si>
  <si>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</si>
  <si>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</si>
  <si>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</si>
  <si>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</si>
  <si>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</si>
  <si>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</si>
  <si>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</si>
  <si>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</si>
  <si>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</si>
  <si>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</si>
  <si>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</si>
  <si>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</si>
  <si>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</si>
  <si>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</si>
  <si>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</si>
  <si>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</si>
  <si>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</si>
  <si>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</si>
  <si>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</si>
  <si>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</si>
  <si>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</si>
  <si>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</si>
  <si>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</si>
  <si>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</si>
  <si>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</si>
  <si>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</si>
  <si>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</si>
  <si>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</si>
  <si>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</si>
  <si>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</si>
  <si>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</si>
  <si>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</si>
  <si>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</si>
  <si>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</si>
  <si>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</si>
  <si>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</si>
  <si>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</si>
  <si>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</si>
  <si>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</si>
  <si>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</si>
  <si>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</si>
  <si>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</si>
  <si>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</si>
  <si>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</si>
  <si>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</si>
  <si>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</si>
  <si>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</si>
  <si>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</si>
  <si>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</si>
  <si>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</si>
  <si>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</si>
  <si>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</si>
  <si>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</si>
  <si>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</si>
  <si>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</si>
  <si>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</si>
  <si>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</si>
  <si>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</si>
  <si>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</si>
  <si>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</si>
  <si>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</si>
  <si>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</si>
  <si>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</si>
  <si>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</si>
  <si>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</si>
  <si>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</si>
  <si>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</si>
  <si>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</si>
  <si>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</si>
  <si>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</si>
  <si>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</si>
  <si>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</si>
  <si>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</si>
  <si>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</si>
  <si>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</si>
  <si>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</si>
  <si>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</si>
  <si>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</si>
  <si>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</si>
  <si>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</si>
  <si>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</si>
  <si>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</si>
  <si>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</si>
  <si>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</si>
  <si>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</si>
  <si>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</si>
  <si>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</si>
  <si>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</si>
  <si>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</si>
  <si>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</si>
  <si>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</si>
  <si>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</si>
  <si>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</si>
  <si>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</si>
  <si>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</si>
  <si>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</si>
  <si>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</si>
  <si>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</si>
  <si>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</si>
  <si>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</si>
  <si>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</si>
  <si>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</si>
  <si>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</si>
  <si>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</si>
  <si>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</si>
  <si>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</si>
  <si>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</si>
  <si>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</si>
  <si>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</si>
  <si>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</si>
  <si>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</si>
  <si>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</si>
  <si>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</si>
  <si>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</si>
  <si>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</si>
  <si>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</si>
  <si>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</si>
  <si>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</si>
  <si>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</si>
  <si>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</si>
  <si>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</si>
  <si>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</si>
  <si>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</si>
  <si>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</si>
  <si>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</si>
  <si>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</si>
  <si>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</si>
  <si>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</si>
  <si>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</si>
  <si>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</si>
  <si>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</si>
  <si>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</si>
  <si>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</si>
  <si>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</si>
  <si>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</si>
  <si>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</si>
  <si>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</si>
  <si>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</si>
  <si>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</si>
  <si>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</si>
  <si>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</si>
  <si>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</si>
  <si>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</si>
  <si>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</si>
  <si>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</si>
  <si>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</si>
  <si>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</si>
  <si>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</si>
  <si>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</si>
  <si>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</si>
  <si>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</si>
  <si>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</si>
  <si>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</si>
  <si>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</si>
  <si>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</si>
  <si>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</si>
  <si>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</si>
  <si>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</si>
  <si>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</si>
  <si>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</si>
  <si>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</si>
  <si>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</si>
  <si>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</si>
  <si>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</si>
  <si>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</si>
  <si>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</si>
  <si>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</si>
  <si>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</si>
  <si>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</si>
  <si>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</si>
  <si>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</si>
  <si>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</si>
  <si>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</si>
  <si>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</si>
  <si>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</si>
  <si>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</si>
  <si>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</si>
  <si>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</si>
  <si>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</si>
  <si>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</si>
  <si>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</si>
  <si>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</si>
  <si>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</si>
  <si>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</si>
  <si>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</si>
  <si>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</si>
  <si>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</si>
  <si>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</si>
  <si>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</si>
  <si>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</si>
  <si>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</si>
  <si>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</si>
  <si>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</si>
  <si>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</si>
  <si>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</si>
  <si>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</si>
  <si>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</si>
  <si>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</si>
  <si>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</si>
  <si>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</si>
  <si>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</si>
  <si>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</si>
  <si>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</si>
  <si>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</si>
  <si>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</si>
  <si>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</si>
  <si>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</si>
  <si>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</si>
  <si>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</si>
  <si>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</si>
  <si>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</si>
  <si>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</si>
  <si>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</si>
  <si>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</si>
  <si>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</si>
  <si>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</si>
  <si>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</si>
  <si>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</si>
  <si>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</si>
  <si>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</si>
  <si>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</si>
  <si>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</si>
  <si>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</si>
  <si>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</si>
  <si>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</si>
  <si>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</si>
  <si>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</si>
  <si>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</si>
  <si>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</si>
  <si>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</si>
  <si>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</si>
  <si>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</si>
  <si>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</si>
  <si>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</si>
  <si>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</si>
  <si>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</si>
  <si>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</si>
  <si>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</si>
  <si>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</si>
  <si>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</si>
  <si>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</si>
  <si>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</si>
  <si>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</si>
  <si>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</si>
  <si>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</si>
  <si>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</si>
  <si>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</si>
  <si>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</si>
  <si>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</si>
  <si>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</si>
  <si>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</si>
  <si>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</si>
  <si>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</si>
  <si>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</si>
  <si>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</si>
  <si>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</si>
  <si>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</si>
  <si>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</si>
  <si>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</si>
  <si>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</si>
  <si>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</si>
  <si>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</si>
  <si>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</si>
  <si>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</si>
  <si>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</si>
  <si>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</si>
  <si>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</si>
  <si>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</si>
  <si>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</si>
  <si>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</si>
  <si>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</si>
  <si>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</si>
  <si>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</si>
  <si>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</si>
  <si>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</si>
  <si>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</si>
  <si>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</si>
  <si>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</si>
  <si>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</si>
  <si>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</si>
  <si>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</si>
  <si>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</si>
  <si>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</si>
  <si>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</si>
  <si>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</si>
  <si>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</si>
  <si>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</si>
  <si>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</si>
  <si>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</si>
  <si>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</si>
  <si>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</si>
  <si>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</si>
  <si>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</si>
  <si>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</si>
  <si>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</si>
  <si>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</si>
  <si>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</si>
  <si>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</si>
  <si>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</si>
  <si>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</si>
  <si>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</si>
  <si>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</si>
  <si>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</si>
  <si>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</si>
  <si>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</si>
  <si>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</si>
  <si>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</si>
  <si>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</si>
  <si>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</si>
  <si>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</si>
  <si>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</si>
  <si>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</si>
  <si>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</si>
  <si>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</si>
  <si>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</si>
  <si>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</si>
  <si>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</si>
  <si>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</si>
  <si>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</si>
  <si>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</si>
  <si>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</si>
  <si>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</si>
  <si>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</si>
  <si>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</si>
  <si>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</si>
  <si>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</si>
  <si>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</si>
  <si>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</si>
  <si>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</si>
  <si>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</si>
  <si>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</si>
  <si>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</si>
  <si>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</si>
  <si>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</si>
  <si>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</si>
  <si>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</si>
  <si>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</si>
  <si>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</si>
  <si>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</si>
  <si>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</si>
  <si>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</si>
  <si>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</si>
  <si>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</si>
  <si>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</si>
  <si>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</si>
  <si>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</si>
  <si>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</si>
  <si>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</si>
  <si>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</si>
  <si>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</si>
  <si>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</si>
  <si>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</si>
  <si>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</si>
  <si>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</si>
  <si>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</si>
  <si>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</si>
  <si>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</si>
  <si>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</si>
  <si>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</si>
  <si>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</si>
  <si>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</si>
  <si>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</si>
  <si>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</si>
  <si>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</si>
  <si>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</si>
  <si>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</si>
  <si>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</si>
  <si>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</si>
  <si>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</si>
  <si>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</si>
  <si>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</si>
  <si>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</si>
  <si>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</si>
  <si>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</si>
  <si>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</si>
  <si>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</si>
  <si>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</si>
  <si>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</si>
  <si>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</si>
  <si>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</si>
  <si>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</si>
  <si>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</si>
  <si>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</si>
  <si>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</si>
  <si>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</si>
  <si>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</si>
  <si>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</si>
  <si>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</si>
  <si>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</si>
  <si>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</si>
  <si>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</si>
  <si>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</si>
  <si>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</si>
  <si>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</si>
  <si>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</si>
  <si>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</si>
  <si>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</si>
  <si>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</si>
  <si>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</si>
  <si>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</si>
  <si>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</si>
  <si>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</si>
  <si>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</si>
  <si>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</si>
  <si>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</si>
  <si>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</si>
  <si>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</si>
  <si>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</si>
  <si>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</si>
  <si>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</si>
  <si>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</si>
  <si>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</si>
  <si>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</si>
  <si>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</si>
  <si>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</si>
  <si>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</si>
  <si>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</si>
  <si>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</si>
  <si>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</si>
  <si>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</si>
  <si>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</si>
  <si>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</si>
  <si>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</si>
  <si>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</si>
  <si>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</si>
  <si>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</si>
  <si>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</si>
  <si>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</si>
  <si>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</si>
  <si>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</si>
  <si>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</si>
  <si>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</si>
  <si>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</si>
  <si>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</si>
  <si>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</si>
  <si>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</si>
  <si>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</si>
  <si>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</si>
  <si>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</si>
  <si>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</si>
  <si>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</si>
  <si>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</si>
  <si>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</si>
  <si>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</si>
  <si>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</si>
  <si>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</si>
  <si>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</si>
  <si>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</si>
  <si>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</si>
  <si>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</si>
  <si>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</si>
  <si>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</si>
  <si>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</si>
  <si>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</si>
  <si>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</si>
  <si>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</si>
  <si>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</si>
  <si>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</si>
  <si>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</si>
  <si>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</si>
  <si>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</si>
  <si>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</si>
  <si>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</si>
  <si>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</si>
  <si>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</si>
  <si>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</si>
  <si>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</si>
  <si>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</si>
  <si>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</si>
  <si>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</si>
  <si>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</si>
  <si>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</si>
  <si>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</si>
  <si>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</si>
  <si>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</si>
  <si>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</si>
  <si>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</si>
  <si>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</si>
  <si>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</si>
  <si>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</si>
  <si>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</si>
  <si>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</si>
  <si>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</si>
  <si>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</si>
  <si>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</si>
  <si>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</si>
  <si>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</si>
  <si>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</si>
  <si>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</si>
  <si>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</si>
  <si>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</si>
  <si>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</si>
  <si>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</si>
  <si>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</si>
  <si>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</si>
  <si>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</si>
  <si>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</si>
  <si>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</si>
  <si>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</si>
  <si>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</si>
  <si>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</si>
  <si>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</si>
  <si>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</si>
  <si>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</si>
  <si>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</si>
  <si>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</si>
  <si>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</si>
  <si>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</si>
  <si>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</si>
  <si>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</si>
  <si>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</si>
  <si>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</si>
  <si>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</si>
  <si>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</si>
  <si>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</si>
  <si>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</si>
  <si>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</si>
  <si>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</si>
  <si>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</si>
  <si>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</si>
  <si>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</si>
  <si>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</si>
  <si>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</si>
  <si>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</si>
  <si>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</si>
  <si>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</si>
  <si>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</si>
  <si>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</si>
  <si>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</si>
  <si>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</si>
  <si>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</si>
  <si>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</si>
  <si>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</si>
  <si>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</si>
  <si>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</si>
  <si>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</si>
  <si>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</si>
  <si>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</si>
  <si>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</si>
  <si>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</si>
  <si>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</si>
  <si>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</si>
  <si>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</si>
  <si>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</si>
  <si>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</si>
  <si>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</si>
  <si>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</si>
  <si>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</si>
  <si>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</si>
  <si>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</si>
  <si>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</si>
  <si>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</si>
  <si>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</si>
  <si>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</si>
  <si>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</si>
  <si>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</si>
  <si>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</si>
  <si>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</si>
  <si>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</si>
  <si>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</si>
  <si>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</si>
  <si>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</si>
  <si>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</si>
  <si>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</si>
  <si>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</si>
  <si>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</si>
  <si>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</si>
  <si>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</si>
  <si>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</si>
  <si>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</si>
  <si>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</si>
  <si>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</si>
  <si>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</si>
  <si>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</si>
  <si>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</si>
  <si>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</si>
  <si>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</si>
  <si>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</si>
  <si>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</si>
  <si>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</si>
  <si>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</si>
  <si>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</si>
  <si>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</si>
  <si>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</si>
  <si>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</si>
  <si>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</si>
  <si>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</si>
  <si>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</si>
  <si>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</si>
  <si>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</si>
  <si>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</si>
  <si>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</si>
  <si>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</si>
  <si>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</si>
  <si>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</si>
  <si>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</si>
  <si>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</si>
  <si>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</si>
  <si>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</si>
  <si>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</si>
  <si>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</si>
  <si>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</si>
  <si>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</si>
  <si>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</si>
  <si>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</si>
  <si>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</si>
  <si>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</si>
  <si>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</si>
  <si>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</si>
  <si>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</si>
  <si>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</si>
  <si>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</si>
  <si>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</si>
  <si>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</si>
  <si>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</si>
  <si>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</si>
  <si>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</si>
  <si>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</si>
  <si>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</si>
  <si>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</si>
  <si>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</si>
  <si>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</si>
  <si>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</si>
  <si>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</si>
  <si>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</si>
  <si>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</si>
  <si>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</si>
  <si>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</si>
  <si>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</si>
  <si>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</si>
  <si>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</si>
  <si>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</si>
  <si>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</si>
  <si>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</si>
  <si>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</si>
  <si>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</si>
  <si>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</si>
  <si>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</si>
  <si>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</si>
  <si>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</si>
  <si>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</si>
  <si>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</si>
  <si>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</si>
  <si>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</si>
  <si>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</si>
  <si>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</si>
  <si>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</si>
  <si>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</si>
  <si>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</si>
  <si>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</si>
  <si>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</si>
  <si>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</si>
  <si>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</si>
  <si>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</si>
  <si>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</si>
  <si>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</si>
  <si>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</si>
  <si>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</si>
  <si>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</si>
  <si>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</si>
  <si>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</si>
  <si>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</si>
  <si>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</si>
  <si>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</si>
  <si>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</si>
  <si>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</si>
  <si>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</si>
  <si>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</si>
  <si>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</si>
  <si>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</si>
  <si>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</si>
  <si>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</si>
  <si>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</si>
  <si>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</si>
  <si>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</si>
  <si>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</si>
  <si>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</si>
  <si>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</si>
  <si>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</si>
  <si>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</si>
  <si>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</si>
  <si>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</si>
  <si>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</si>
  <si>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</si>
  <si>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</si>
  <si>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</si>
  <si>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</si>
  <si>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</si>
  <si>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</si>
  <si>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</si>
  <si>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</si>
  <si>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</si>
  <si>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</si>
  <si>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</si>
  <si>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</si>
  <si>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</si>
  <si>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</si>
  <si>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</si>
  <si>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</si>
  <si>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</si>
  <si>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</si>
  <si>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</si>
  <si>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</si>
  <si>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</si>
  <si>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</si>
  <si>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</si>
  <si>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</si>
  <si>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</si>
  <si>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</si>
  <si>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</si>
  <si>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</si>
  <si>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</si>
  <si>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</si>
  <si>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</si>
  <si>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</si>
  <si>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</si>
  <si>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</si>
  <si>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</si>
  <si>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</si>
  <si>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</si>
  <si>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</si>
  <si>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</si>
  <si>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</si>
  <si>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</si>
  <si>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</si>
  <si>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</si>
  <si>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</si>
  <si>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</si>
  <si>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</si>
  <si>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</si>
  <si>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</si>
  <si>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</si>
  <si>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</si>
  <si>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</si>
  <si>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</si>
  <si>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</si>
  <si>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</si>
  <si>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</si>
  <si>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</si>
  <si>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</si>
  <si>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</si>
  <si>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</si>
  <si>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</si>
  <si>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</si>
  <si>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</si>
  <si>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</si>
  <si>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</si>
  <si>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</si>
  <si>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</si>
  <si>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</si>
  <si>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</si>
  <si>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</si>
  <si>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</si>
  <si>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</si>
  <si>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</si>
  <si>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</si>
  <si>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</si>
  <si>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</si>
  <si>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</si>
  <si>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</si>
  <si>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</si>
  <si>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</si>
  <si>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</si>
  <si>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</si>
  <si>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</si>
  <si>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</si>
  <si>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</si>
  <si>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</si>
  <si>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</si>
  <si>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</si>
  <si>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</si>
  <si>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</si>
  <si>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</si>
  <si>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</si>
  <si>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</si>
  <si>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</si>
  <si>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</si>
  <si>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</si>
  <si>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</si>
  <si>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</si>
  <si>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</si>
  <si>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</si>
  <si>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</si>
  <si>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</si>
  <si>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</si>
  <si>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</si>
  <si>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</si>
  <si>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</si>
  <si>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</si>
  <si>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</si>
  <si>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</si>
  <si>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</si>
  <si>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</si>
  <si>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</si>
  <si>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</si>
  <si>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</si>
  <si>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</si>
  <si>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</si>
  <si>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</si>
  <si>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</si>
  <si>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</si>
  <si>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</si>
  <si>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</si>
  <si>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</si>
  <si>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</si>
  <si>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</si>
  <si>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</si>
  <si>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</si>
  <si>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</si>
  <si>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</si>
  <si>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</si>
  <si>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</si>
  <si>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</si>
  <si>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</si>
  <si>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</si>
  <si>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</si>
  <si>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</si>
  <si>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</si>
  <si>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</si>
  <si>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</si>
  <si>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</si>
  <si>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</si>
  <si>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</si>
  <si>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</si>
  <si>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</si>
  <si>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</si>
  <si>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</si>
  <si>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</si>
  <si>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</si>
  <si>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</si>
  <si>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</si>
  <si>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</si>
  <si>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</si>
  <si>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</si>
  <si>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</si>
  <si>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</si>
  <si>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</si>
  <si>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</si>
  <si>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</si>
  <si>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</si>
  <si>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</si>
  <si>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</si>
  <si>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</si>
  <si>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</si>
  <si>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</si>
  <si>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</si>
  <si>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</si>
  <si>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</si>
  <si>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</si>
  <si>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</si>
  <si>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</si>
  <si>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</si>
  <si>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</si>
  <si>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</si>
  <si>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</si>
  <si>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</si>
  <si>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</si>
  <si>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</si>
  <si>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</si>
  <si>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</si>
  <si>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</si>
  <si>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</si>
  <si>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</si>
  <si>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</si>
  <si>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</si>
  <si>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</si>
  <si>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</si>
  <si>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</si>
  <si>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</si>
  <si>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</si>
  <si>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</si>
  <si>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</si>
  <si>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</si>
  <si>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</si>
  <si>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</si>
  <si>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</si>
  <si>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</si>
  <si>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</si>
  <si>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</si>
  <si>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</si>
  <si>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</si>
  <si>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</si>
  <si>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</si>
  <si>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</si>
  <si>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</si>
  <si>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</si>
  <si>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</si>
  <si>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</si>
  <si>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</si>
  <si>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</si>
  <si>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</si>
  <si>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</si>
  <si>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</si>
  <si>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</si>
  <si>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</si>
  <si>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</si>
  <si>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</si>
  <si>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</si>
  <si>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</si>
  <si>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</si>
  <si>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</si>
  <si>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</si>
  <si>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</si>
  <si>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</si>
  <si>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</si>
  <si>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</si>
  <si>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</si>
  <si>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</si>
  <si>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</si>
  <si>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</si>
  <si>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</si>
  <si>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</si>
  <si>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</si>
  <si>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</si>
  <si>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</si>
  <si>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</si>
  <si>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</si>
  <si>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</si>
  <si>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</si>
  <si>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</si>
  <si>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</si>
  <si>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</si>
  <si>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</si>
  <si>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</si>
  <si>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</si>
  <si>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</si>
  <si>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</si>
  <si>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</si>
  <si>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</si>
  <si>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</si>
  <si>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</si>
  <si>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</si>
  <si>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</si>
  <si>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</si>
  <si>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</si>
  <si>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</si>
  <si>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</si>
  <si>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</si>
  <si>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</si>
  <si>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</si>
  <si>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</si>
  <si>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</si>
  <si>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</si>
  <si>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</si>
  <si>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</si>
  <si>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</si>
  <si>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</si>
  <si>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</si>
  <si>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</si>
  <si>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</si>
  <si>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</si>
  <si>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</si>
  <si>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</si>
  <si>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</si>
  <si>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</si>
  <si>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</si>
  <si>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</si>
  <si>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</si>
  <si>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</si>
  <si>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</si>
  <si>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</si>
  <si>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</si>
  <si>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</si>
  <si>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</si>
  <si>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</si>
  <si>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</si>
  <si>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</si>
  <si>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</si>
  <si>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</si>
  <si>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</si>
  <si>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</si>
  <si>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</si>
  <si>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</si>
  <si>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</si>
  <si>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</si>
  <si>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</si>
  <si>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</si>
  <si>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</si>
  <si>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</si>
  <si>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</si>
  <si>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</si>
  <si>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</si>
  <si>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</si>
  <si>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</si>
  <si>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</si>
  <si>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</si>
  <si>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</si>
  <si>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</si>
  <si>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</si>
  <si>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</si>
  <si>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</si>
  <si>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</si>
  <si>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</si>
  <si>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</si>
  <si>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</si>
  <si>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</si>
  <si>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</si>
  <si>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</si>
  <si>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</si>
  <si>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</si>
  <si>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</si>
  <si>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</si>
  <si>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</si>
  <si>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</si>
  <si>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</si>
  <si>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</si>
  <si>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</si>
  <si>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</si>
  <si>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</si>
  <si>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</si>
  <si>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</si>
  <si>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</si>
  <si>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</si>
  <si>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</si>
  <si>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</si>
  <si>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</si>
  <si>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</si>
  <si>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</si>
  <si>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</si>
  <si>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</si>
  <si>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</si>
  <si>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</si>
  <si>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</si>
  <si>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</si>
  <si>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</si>
  <si>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</si>
  <si>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</si>
  <si>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</si>
  <si>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</si>
  <si>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</si>
  <si>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</si>
  <si>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</si>
  <si>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</si>
  <si>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</si>
  <si>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</si>
  <si>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</si>
  <si>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</si>
  <si>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</si>
  <si>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</si>
  <si>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</si>
  <si>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</si>
  <si>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</si>
  <si>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</si>
  <si>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</si>
  <si>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</si>
  <si>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</si>
  <si>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</si>
  <si>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</si>
  <si>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</si>
  <si>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</si>
  <si>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</si>
  <si>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</si>
  <si>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</si>
  <si>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</si>
  <si>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</si>
  <si>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</si>
  <si>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</si>
  <si>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</si>
  <si>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</si>
  <si>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</si>
  <si>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</si>
  <si>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</si>
  <si>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</si>
  <si>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</si>
  <si>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</si>
  <si>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</si>
  <si>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</si>
  <si>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</si>
  <si>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</si>
  <si>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</si>
  <si>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</si>
  <si>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</si>
  <si>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</si>
  <si>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</si>
  <si>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</si>
  <si>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</si>
  <si>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</si>
  <si>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</si>
  <si>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</si>
  <si>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</si>
  <si>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</si>
  <si>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</si>
  <si>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</si>
  <si>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</si>
  <si>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</si>
  <si>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</si>
  <si>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</si>
  <si>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</si>
  <si>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</si>
  <si>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</si>
  <si>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</si>
  <si>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</si>
  <si>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</si>
  <si>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</si>
  <si>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</si>
  <si>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</si>
  <si>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</si>
  <si>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</si>
  <si>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</si>
  <si>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</si>
  <si>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</si>
  <si>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</si>
  <si>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</si>
  <si>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</si>
  <si>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</si>
  <si>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</si>
  <si>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</si>
  <si>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</si>
  <si>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</si>
  <si>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</si>
  <si>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</si>
  <si>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</si>
  <si>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</si>
  <si>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</si>
  <si>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</si>
  <si>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</si>
  <si>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</si>
  <si>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</si>
  <si>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</si>
  <si>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</si>
  <si>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</si>
  <si>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</si>
  <si>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</si>
  <si>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</si>
  <si>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</si>
  <si>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</si>
  <si>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</si>
  <si>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</si>
  <si>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</si>
  <si>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</si>
  <si>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</si>
  <si>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</si>
  <si>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</si>
  <si>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</si>
  <si>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</si>
  <si>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</si>
  <si>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</si>
  <si>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</si>
  <si>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</si>
  <si>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</si>
  <si>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</si>
  <si>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</si>
  <si>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</si>
  <si>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</si>
  <si>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</si>
  <si>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</si>
  <si>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</si>
  <si>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</si>
  <si>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</si>
  <si>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</si>
  <si>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</si>
  <si>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</si>
  <si>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</si>
  <si>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</si>
  <si>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</si>
  <si>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</si>
  <si>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</si>
  <si>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</si>
  <si>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</si>
  <si>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</si>
  <si>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</si>
  <si>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</si>
  <si>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</si>
  <si>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</si>
  <si>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</si>
  <si>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</si>
  <si>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</si>
  <si>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</si>
  <si>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</si>
  <si>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</si>
  <si>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</si>
  <si>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</si>
  <si>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</si>
  <si>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</si>
  <si>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</si>
  <si>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</si>
  <si>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</si>
  <si>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</si>
  <si>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</si>
  <si>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</si>
  <si>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</si>
  <si>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</si>
  <si>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</si>
  <si>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</si>
  <si>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</si>
  <si>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</si>
  <si>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</si>
  <si>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</si>
  <si>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</si>
  <si>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</si>
  <si>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</si>
  <si>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</si>
  <si>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</si>
  <si>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</si>
  <si>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</si>
  <si>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</si>
  <si>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</si>
  <si>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</si>
  <si>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</si>
  <si>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</si>
  <si>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</si>
  <si>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</si>
  <si>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</si>
  <si>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</si>
  <si>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</si>
  <si>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</si>
  <si>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</si>
  <si>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</si>
  <si>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</si>
  <si>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</si>
  <si>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</si>
  <si>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</si>
  <si>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</si>
  <si>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</si>
  <si>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</si>
  <si>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</si>
  <si>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</si>
  <si>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</si>
  <si>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</si>
  <si>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</si>
  <si>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</si>
  <si>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</si>
  <si>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</si>
  <si>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</si>
  <si>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</si>
  <si>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</si>
  <si>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</si>
  <si>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</si>
  <si>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</si>
  <si>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</si>
  <si>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</si>
  <si>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</si>
  <si>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</si>
  <si>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</si>
  <si>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</si>
  <si>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</si>
  <si>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</si>
  <si>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</si>
  <si>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</si>
  <si>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</si>
  <si>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</si>
  <si>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</si>
  <si>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</si>
  <si>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</si>
  <si>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</si>
  <si>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</si>
  <si>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</si>
  <si>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</si>
  <si>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</si>
  <si>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</si>
  <si>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</si>
  <si>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</si>
  <si>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</si>
  <si>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</si>
  <si>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</si>
  <si>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</si>
  <si>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</si>
  <si>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</si>
  <si>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</si>
  <si>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</si>
  <si>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</si>
  <si>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</si>
  <si>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</si>
  <si>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</si>
  <si>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</si>
  <si>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</si>
  <si>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</si>
  <si>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</si>
  <si>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</si>
  <si>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</si>
  <si>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</si>
  <si>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</si>
  <si>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</si>
  <si>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</si>
  <si>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</si>
  <si>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</si>
  <si>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</si>
  <si>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</si>
  <si>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</si>
  <si>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</si>
  <si>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</si>
  <si>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</si>
  <si>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</si>
  <si>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</si>
  <si>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</si>
  <si>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</si>
  <si>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</si>
  <si>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</si>
  <si>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</si>
  <si>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</si>
  <si>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</si>
  <si>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</si>
  <si>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</si>
  <si>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</si>
  <si>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</si>
  <si>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</si>
  <si>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</si>
  <si>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</si>
  <si>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</si>
  <si>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</si>
  <si>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</si>
  <si>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</si>
  <si>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</si>
  <si>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</si>
  <si>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</si>
  <si>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</si>
  <si>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</si>
  <si>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</si>
  <si>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</si>
  <si>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</si>
  <si>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</si>
  <si>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</si>
  <si>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</si>
  <si>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</si>
  <si>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</si>
  <si>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</si>
  <si>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</si>
  <si>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</si>
  <si>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</si>
  <si>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</si>
  <si>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</si>
  <si>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</si>
  <si>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</si>
  <si>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</si>
  <si>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</si>
  <si>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</si>
  <si>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</si>
  <si>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</si>
  <si>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</si>
  <si>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</si>
  <si>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</si>
  <si>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</si>
  <si>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</si>
  <si>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</si>
  <si>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</si>
  <si>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</si>
  <si>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</si>
  <si>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</si>
  <si>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</si>
  <si>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</si>
  <si>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</si>
  <si>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</si>
  <si>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</si>
  <si>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</si>
  <si>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</si>
  <si>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</si>
  <si>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</si>
  <si>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</si>
  <si>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</si>
  <si>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</si>
  <si>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</si>
  <si>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</si>
  <si>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</si>
  <si>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</si>
  <si>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</si>
  <si>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</si>
  <si>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</si>
  <si>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</si>
  <si>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</si>
  <si>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</si>
  <si>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</si>
  <si>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</si>
  <si>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</si>
  <si>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</si>
  <si>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</si>
  <si>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</si>
  <si>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</si>
  <si>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</si>
  <si>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</si>
  <si>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</si>
  <si>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</si>
  <si>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</si>
  <si>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</si>
  <si>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</si>
  <si>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</si>
  <si>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</si>
  <si>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</si>
  <si>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</si>
  <si>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</si>
  <si>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</si>
  <si>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</si>
  <si>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</si>
  <si>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</si>
  <si>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</si>
  <si>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</si>
  <si>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</si>
  <si>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</si>
  <si>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</si>
  <si>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</si>
  <si>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</si>
  <si>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</si>
  <si>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</si>
  <si>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</si>
  <si>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</si>
  <si>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</si>
  <si>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</si>
  <si>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</si>
  <si>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</si>
  <si>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</si>
  <si>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</si>
  <si>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</si>
  <si>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</si>
  <si>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</si>
  <si>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</si>
  <si>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</si>
  <si>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</si>
  <si>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</si>
  <si>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</si>
  <si>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</si>
  <si>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</si>
  <si>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</si>
  <si>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</si>
  <si>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</si>
  <si>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</si>
  <si>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</si>
  <si>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</si>
  <si>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</si>
  <si>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</si>
  <si>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</si>
  <si>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</si>
  <si>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</si>
  <si>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</si>
  <si>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</si>
  <si>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</si>
  <si>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</si>
  <si>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</si>
  <si>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</si>
  <si>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</si>
  <si>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</si>
  <si>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</si>
  <si>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</si>
  <si>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</si>
  <si>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</si>
  <si>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</si>
  <si>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</si>
  <si>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</si>
  <si>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</si>
  <si>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</si>
  <si>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</si>
  <si>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</si>
  <si>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</si>
  <si>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</si>
  <si>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</si>
  <si>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</si>
  <si>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</si>
  <si>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</si>
  <si>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</si>
  <si>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</si>
  <si>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</si>
  <si>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</si>
  <si>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</si>
  <si>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</si>
  <si>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</si>
  <si>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</si>
  <si>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</si>
  <si>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</si>
  <si>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</si>
  <si>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</si>
  <si>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</si>
  <si>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</si>
  <si>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</si>
  <si>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</si>
  <si>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</si>
  <si>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</si>
  <si>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</si>
  <si>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</si>
  <si>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</si>
  <si>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</si>
  <si>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</si>
  <si>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</si>
  <si>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</si>
  <si>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</si>
  <si>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</si>
  <si>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</si>
  <si>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</si>
  <si>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</si>
  <si>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</si>
  <si>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</si>
  <si>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</si>
  <si>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</si>
  <si>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</si>
  <si>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</si>
  <si>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</si>
  <si>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</si>
  <si>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</si>
  <si>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</si>
  <si>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</si>
  <si>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</si>
  <si>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</si>
  <si>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</si>
  <si>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</si>
  <si>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</si>
  <si>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</si>
  <si>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</si>
  <si>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</si>
  <si>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</si>
  <si>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</si>
  <si>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</si>
  <si>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</si>
  <si>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</si>
  <si>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</si>
  <si>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</si>
  <si>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</si>
  <si>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</si>
  <si>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</si>
  <si>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</si>
  <si>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</si>
  <si>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</si>
  <si>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</si>
  <si>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</si>
  <si>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</si>
  <si>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</si>
  <si>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</si>
  <si>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</si>
  <si>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</si>
  <si>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</si>
  <si>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</si>
  <si>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</si>
  <si>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</si>
  <si>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</si>
  <si>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</si>
  <si>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</si>
  <si>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</si>
  <si>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</si>
  <si>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</si>
  <si>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</si>
  <si>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</si>
  <si>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</si>
  <si>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</si>
  <si>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</si>
  <si>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</si>
  <si>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</si>
  <si>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</si>
  <si>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</si>
  <si>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</si>
  <si>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</si>
  <si>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</si>
  <si>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</si>
  <si>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</si>
  <si>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</si>
  <si>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</si>
  <si>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</si>
  <si>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</si>
  <si>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</si>
  <si>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</si>
  <si>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</si>
  <si>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</si>
  <si>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</si>
  <si>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</si>
  <si>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</si>
  <si>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</si>
  <si>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</si>
  <si>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</si>
  <si>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</si>
  <si>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</si>
  <si>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</si>
  <si>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</si>
  <si>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</si>
  <si>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</si>
  <si>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</si>
  <si>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</si>
  <si>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</si>
  <si>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</si>
  <si>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</si>
  <si>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</si>
  <si>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</si>
  <si>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</si>
  <si>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</si>
  <si>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</si>
  <si>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</si>
  <si>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</si>
  <si>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</si>
  <si>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</si>
  <si>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</si>
  <si>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</si>
  <si>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</si>
  <si>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</si>
  <si>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</si>
  <si>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</si>
  <si>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</si>
  <si>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</si>
  <si>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</si>
  <si>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</si>
  <si>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</si>
  <si>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</si>
  <si>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</si>
  <si>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</si>
  <si>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</si>
  <si>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</si>
  <si>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</si>
  <si>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</si>
  <si>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</si>
  <si>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</si>
  <si>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</si>
  <si>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</si>
  <si>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</si>
  <si>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</si>
  <si>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</si>
  <si>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</si>
  <si>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</si>
  <si>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</si>
  <si>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</si>
  <si>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</si>
  <si>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</si>
  <si>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</si>
  <si>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</si>
  <si>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</si>
  <si>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</si>
  <si>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</si>
  <si>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</si>
  <si>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</si>
  <si>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</si>
  <si>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</si>
  <si>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</si>
  <si>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</si>
  <si>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</si>
  <si>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</si>
  <si>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</si>
  <si>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</si>
  <si>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</si>
  <si>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</si>
  <si>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</si>
  <si>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</si>
  <si>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</si>
  <si>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</si>
  <si>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</si>
  <si>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</si>
  <si>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</si>
  <si>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</si>
  <si>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</si>
  <si>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</si>
  <si>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</si>
  <si>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</si>
  <si>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</si>
  <si>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</si>
  <si>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</si>
  <si>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</si>
  <si>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</si>
  <si>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</si>
  <si>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</si>
  <si>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</si>
  <si>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</si>
  <si>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</si>
  <si>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</si>
  <si>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</si>
  <si>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</si>
  <si>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</si>
  <si>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</si>
  <si>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</si>
  <si>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</si>
  <si>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</si>
  <si>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</si>
  <si>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</si>
  <si>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</si>
  <si>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</si>
  <si>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</si>
  <si>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</si>
  <si>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</si>
  <si>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</si>
  <si>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</si>
  <si>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</si>
  <si>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</si>
  <si>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</si>
  <si>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</si>
  <si>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</si>
  <si>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</si>
  <si>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</si>
  <si>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</si>
  <si>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</si>
  <si>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</si>
  <si>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</si>
  <si>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</si>
  <si>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</si>
  <si>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</si>
  <si>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</si>
  <si>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</si>
  <si>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</si>
  <si>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</si>
  <si>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</si>
  <si>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</si>
  <si>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</si>
  <si>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</si>
  <si>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</si>
  <si>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</si>
  <si>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</si>
  <si>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</si>
  <si>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</si>
  <si>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</si>
  <si>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</si>
  <si>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</si>
  <si>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</si>
  <si>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</si>
  <si>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</si>
  <si>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</si>
  <si>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</si>
  <si>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</si>
  <si>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</si>
  <si>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</si>
  <si>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</si>
  <si>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</si>
  <si>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</si>
  <si>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</si>
  <si>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</si>
  <si>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</si>
  <si>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</si>
  <si>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</si>
  <si>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</si>
  <si>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</si>
  <si>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</si>
  <si>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</si>
  <si>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</si>
  <si>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</si>
  <si>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</si>
  <si>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</si>
  <si>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</si>
  <si>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</si>
  <si>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</si>
  <si>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</si>
  <si>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</si>
  <si>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</si>
  <si>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</si>
  <si>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</si>
  <si>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</si>
  <si>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</si>
  <si>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</si>
  <si>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</si>
  <si>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</si>
  <si>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</si>
  <si>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</si>
  <si>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</si>
  <si>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</si>
  <si>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</si>
  <si>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</si>
  <si>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</si>
  <si>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</si>
  <si>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</si>
  <si>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</si>
  <si>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</si>
  <si>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</si>
  <si>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</si>
  <si>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</si>
  <si>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</si>
  <si>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</si>
  <si>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</si>
  <si>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</si>
  <si>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</si>
  <si>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</si>
  <si>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</si>
  <si>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</si>
  <si>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</si>
  <si>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</si>
  <si>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</si>
  <si>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</si>
  <si>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</si>
  <si>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</si>
  <si>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</si>
  <si>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</si>
  <si>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</si>
  <si>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</si>
  <si>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</si>
  <si>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</si>
  <si>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</si>
  <si>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</si>
  <si>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</si>
  <si>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</si>
  <si>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</si>
  <si>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</si>
  <si>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</si>
  <si>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</si>
  <si>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</si>
  <si>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</si>
  <si>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</si>
  <si>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</si>
  <si>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</si>
  <si>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</si>
  <si>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</si>
  <si>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</si>
  <si>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</si>
  <si>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</si>
  <si>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</si>
  <si>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</si>
  <si>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</si>
  <si>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</si>
  <si>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</si>
  <si>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</si>
  <si>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</si>
  <si>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</si>
  <si>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</si>
  <si>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</si>
  <si>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</si>
  <si>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</si>
  <si>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</si>
  <si>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</si>
  <si>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</si>
  <si>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</si>
  <si>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</si>
  <si>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</si>
  <si>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</si>
  <si>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</si>
  <si>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</si>
  <si>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</si>
  <si>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</si>
  <si>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</si>
  <si>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</si>
  <si>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</si>
  <si>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</si>
  <si>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</si>
  <si>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</si>
  <si>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</si>
  <si>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</si>
  <si>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</si>
  <si>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</si>
  <si>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</si>
  <si>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</si>
  <si>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</si>
  <si>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</si>
  <si>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</si>
  <si>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</si>
  <si>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</si>
  <si>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</si>
  <si>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</si>
  <si>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</si>
  <si>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</si>
  <si>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</si>
  <si>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</si>
  <si>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</si>
  <si>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</si>
  <si>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</si>
  <si>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</si>
  <si>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</si>
  <si>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</si>
  <si>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</si>
  <si>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</si>
  <si>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</si>
  <si>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</si>
  <si>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</si>
  <si>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</si>
  <si>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</si>
  <si>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</si>
  <si>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</si>
  <si>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</si>
  <si>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</si>
  <si>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</si>
  <si>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</si>
  <si>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</si>
  <si>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</si>
  <si>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</si>
  <si>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</si>
  <si>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</si>
  <si>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</si>
  <si>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</si>
  <si>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</si>
  <si>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</si>
  <si>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</si>
  <si>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</si>
  <si>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</si>
  <si>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</si>
  <si>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</si>
  <si>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</si>
  <si>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</si>
  <si>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</si>
  <si>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</si>
  <si>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</si>
  <si>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</si>
  <si>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</si>
  <si>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</si>
  <si>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</si>
  <si>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</si>
  <si>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</si>
  <si>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</si>
  <si>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</si>
  <si>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</si>
  <si>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</si>
  <si>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</si>
  <si>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</si>
  <si>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</si>
  <si>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</si>
  <si>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</si>
  <si>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</si>
  <si>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</si>
  <si>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</si>
  <si>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</si>
  <si>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</si>
  <si>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</si>
  <si>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</si>
  <si>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</si>
  <si>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</si>
  <si>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</si>
  <si>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</si>
  <si>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</si>
  <si>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</si>
  <si>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</si>
  <si>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</si>
  <si>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</si>
  <si>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</si>
  <si>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</si>
  <si>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</si>
  <si>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</si>
  <si>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</si>
  <si>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</si>
  <si>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</si>
  <si>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</si>
  <si>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</si>
  <si>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</si>
  <si>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</si>
  <si>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</si>
  <si>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</si>
  <si>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</si>
  <si>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</si>
  <si>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</si>
  <si>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</si>
  <si>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</si>
  <si>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</si>
  <si>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</si>
  <si>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</si>
  <si>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</si>
  <si>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</si>
  <si>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</si>
  <si>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</si>
  <si>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</si>
  <si>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</si>
  <si>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</si>
  <si>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</si>
  <si>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</si>
  <si>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</si>
  <si>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</si>
  <si>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</si>
  <si>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</si>
  <si>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</si>
  <si>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</si>
  <si>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</si>
  <si>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</si>
  <si>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</si>
  <si>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</si>
  <si>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</si>
  <si>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</si>
  <si>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</si>
  <si>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</si>
  <si>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</si>
  <si>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</si>
  <si>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</si>
  <si>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</si>
  <si>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</si>
  <si>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</si>
  <si>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</si>
  <si>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</si>
  <si>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</si>
  <si>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</si>
  <si>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</si>
  <si>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</si>
  <si>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</si>
  <si>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</si>
  <si>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</si>
  <si>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</si>
  <si>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</si>
  <si>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</si>
  <si>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</si>
  <si>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</si>
  <si>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</si>
  <si>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</si>
  <si>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</si>
  <si>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</si>
  <si>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</si>
  <si>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</si>
  <si>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</si>
  <si>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</si>
  <si>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</si>
  <si>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</si>
  <si>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</si>
  <si>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</si>
  <si>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</si>
  <si>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</si>
  <si>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</si>
  <si>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</si>
  <si>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</si>
  <si>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</si>
  <si>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</si>
  <si>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</si>
  <si>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</si>
  <si>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</si>
  <si>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</si>
  <si>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</si>
  <si>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</si>
  <si>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</si>
  <si>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</si>
  <si>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</si>
  <si>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</si>
  <si>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</si>
  <si>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</si>
  <si>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</si>
  <si>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</si>
  <si>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</si>
  <si>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</si>
  <si>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</si>
  <si>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</si>
  <si>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</si>
  <si>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</si>
  <si>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</si>
  <si>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</si>
  <si>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</si>
  <si>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</si>
  <si>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</si>
  <si>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</si>
  <si>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</si>
  <si>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</si>
  <si>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</si>
  <si>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</si>
  <si>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</si>
  <si>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</si>
  <si>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</si>
  <si>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</si>
  <si>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</si>
  <si>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</si>
  <si>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</si>
  <si>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</si>
  <si>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</si>
  <si>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</si>
  <si>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</si>
  <si>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</si>
  <si>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</si>
  <si>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</si>
  <si>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</si>
  <si>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</si>
  <si>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</si>
  <si>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</si>
  <si>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</si>
  <si>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</si>
  <si>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</si>
  <si>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</si>
  <si>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</si>
  <si>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</si>
  <si>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</si>
  <si>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</si>
  <si>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</si>
  <si>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</si>
  <si>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</si>
  <si>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</si>
  <si>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</si>
  <si>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</si>
  <si>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</si>
  <si>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</si>
  <si>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</si>
  <si>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</si>
  <si>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</si>
  <si>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</si>
  <si>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</si>
  <si>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</si>
  <si>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</si>
  <si>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</si>
  <si>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</si>
  <si>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</si>
  <si>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</si>
  <si>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</si>
  <si>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</si>
  <si>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</si>
  <si>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</si>
  <si>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</si>
  <si>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</si>
  <si>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</si>
  <si>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</si>
  <si>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</si>
  <si>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</si>
  <si>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</si>
  <si>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</si>
  <si>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</si>
  <si>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</si>
  <si>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</si>
  <si>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</si>
  <si>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</si>
  <si>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</si>
  <si>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</si>
  <si>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</si>
  <si>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</si>
  <si>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</si>
  <si>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</si>
  <si>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</si>
  <si>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</si>
  <si>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</si>
  <si>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</si>
  <si>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</si>
  <si>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</si>
  <si>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</si>
  <si>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</si>
  <si>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</si>
  <si>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</si>
  <si>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</si>
  <si>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</si>
  <si>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</si>
  <si>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</si>
  <si>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</si>
  <si>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</si>
  <si>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</si>
  <si>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</si>
  <si>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</si>
  <si>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</si>
  <si>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</si>
  <si>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</si>
  <si>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</si>
  <si>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</si>
  <si>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</si>
  <si>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</si>
  <si>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</si>
  <si>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</si>
  <si>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</si>
  <si>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</si>
  <si>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</si>
  <si>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</si>
  <si>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</si>
  <si>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</si>
  <si>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</si>
  <si>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</si>
  <si>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</si>
  <si>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</si>
  <si>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</si>
  <si>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</si>
  <si>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</si>
  <si>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</si>
  <si>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</si>
  <si>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</si>
  <si>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</si>
  <si>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</si>
  <si>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</si>
  <si>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</si>
  <si>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</si>
  <si>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</si>
  <si>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</si>
  <si>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</si>
  <si>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</si>
  <si>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</si>
  <si>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</si>
  <si>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</si>
  <si>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</si>
  <si>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</si>
  <si>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</si>
  <si>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</si>
  <si>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</si>
  <si>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</si>
  <si>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</si>
  <si>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</si>
  <si>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</si>
  <si>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</si>
  <si>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</si>
  <si>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</si>
  <si>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</si>
  <si>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</si>
  <si>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</si>
  <si>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</si>
  <si>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</si>
  <si>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</si>
  <si>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</si>
  <si>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</si>
  <si>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</si>
  <si>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</si>
  <si>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</si>
  <si>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</si>
  <si>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</si>
  <si>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</si>
  <si>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</si>
  <si>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</si>
  <si>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</si>
  <si>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</si>
  <si>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</si>
  <si>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</si>
  <si>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</si>
  <si>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</si>
  <si>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</si>
  <si>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</si>
  <si>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</si>
  <si>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</si>
  <si>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</si>
  <si>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</si>
  <si>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</si>
  <si>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</si>
  <si>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</si>
  <si>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</si>
  <si>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</si>
  <si>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</si>
  <si>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</si>
  <si>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</si>
  <si>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</si>
  <si>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</si>
  <si>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</si>
  <si>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</si>
  <si>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</si>
  <si>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</si>
  <si>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</si>
  <si>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</si>
  <si>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</si>
  <si>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</si>
  <si>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</si>
  <si>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</si>
  <si>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</si>
  <si>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</si>
  <si>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</si>
  <si>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</si>
  <si>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</si>
  <si>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</si>
  <si>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</si>
  <si>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</si>
  <si>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</si>
  <si>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</si>
  <si>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</si>
  <si>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</si>
  <si>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</si>
  <si>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</si>
  <si>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</si>
  <si>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</si>
  <si>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</si>
  <si>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</si>
  <si>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</si>
  <si>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</si>
  <si>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</si>
  <si>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</si>
  <si>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</si>
  <si>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</si>
  <si>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</si>
  <si>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</si>
  <si>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</si>
  <si>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</si>
  <si>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</si>
  <si>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</si>
  <si>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</si>
  <si>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</si>
  <si>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</si>
  <si>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</si>
  <si>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</si>
  <si>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</si>
  <si>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</si>
  <si>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</si>
  <si>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</si>
  <si>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</si>
  <si>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</si>
  <si>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</si>
  <si>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</si>
  <si>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</si>
  <si>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</si>
  <si>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</si>
  <si>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</si>
  <si>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</si>
  <si>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</si>
  <si>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</si>
  <si>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</si>
  <si>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</si>
  <si>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</si>
  <si>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</si>
  <si>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</si>
  <si>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</si>
  <si>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</si>
  <si>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</si>
  <si>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</si>
  <si>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</si>
  <si>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</si>
  <si>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</si>
  <si>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</si>
  <si>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</si>
  <si>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</si>
  <si>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</si>
  <si>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</si>
  <si>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</si>
  <si>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</si>
  <si>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</si>
  <si>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</si>
  <si>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</si>
  <si>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</si>
  <si>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</si>
  <si>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</si>
  <si>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</si>
  <si>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</si>
  <si>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</si>
  <si>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</si>
  <si>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</si>
  <si>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</si>
  <si>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</si>
  <si>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</si>
  <si>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</si>
  <si>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</si>
  <si>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</si>
  <si>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</si>
  <si>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</si>
  <si>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</si>
  <si>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</si>
  <si>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</si>
  <si>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</si>
  <si>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</si>
  <si>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</si>
  <si>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</si>
  <si>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</si>
  <si>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</si>
  <si>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</si>
  <si>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</si>
  <si>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</si>
  <si>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</si>
  <si>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</si>
  <si>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</si>
  <si>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</si>
  <si>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</si>
  <si>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</si>
  <si>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</si>
  <si>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</si>
  <si>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</si>
  <si>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</si>
  <si>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</si>
  <si>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</si>
  <si>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</si>
  <si>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</si>
  <si>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</si>
  <si>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</si>
  <si>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</si>
  <si>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</si>
  <si>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</si>
  <si>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</si>
  <si>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</si>
  <si>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</si>
  <si>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</si>
  <si>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</si>
  <si>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</si>
  <si>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</si>
  <si>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</si>
  <si>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</si>
  <si>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</si>
  <si>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</si>
  <si>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</si>
  <si>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</si>
  <si>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</si>
  <si>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</si>
  <si>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</si>
  <si>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</si>
  <si>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</si>
  <si>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</si>
  <si>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</si>
  <si>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</si>
  <si>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</si>
  <si>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</si>
  <si>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</si>
  <si>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</si>
  <si>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</si>
  <si>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</si>
  <si>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</si>
  <si>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</si>
  <si>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</si>
  <si>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</si>
  <si>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</si>
  <si>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</si>
  <si>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</si>
  <si>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</si>
  <si>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</si>
  <si>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</si>
  <si>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</si>
  <si>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</si>
  <si>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</si>
  <si>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</si>
  <si>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</si>
  <si>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</si>
  <si>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</si>
  <si>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</si>
  <si>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</si>
  <si>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</si>
  <si>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</si>
  <si>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</si>
  <si>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</si>
  <si>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</si>
  <si>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</si>
  <si>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</si>
  <si>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</si>
  <si>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</si>
  <si>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</si>
  <si>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</si>
  <si>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</si>
  <si>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</si>
  <si>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</si>
  <si>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</si>
  <si>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</si>
  <si>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</si>
  <si>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</si>
  <si>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</si>
  <si>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</si>
  <si>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</si>
  <si>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</si>
  <si>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</si>
  <si>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</si>
  <si>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</si>
  <si>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</si>
  <si>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</si>
  <si>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</si>
  <si>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</si>
  <si>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</si>
  <si>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</si>
  <si>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</si>
  <si>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</si>
  <si>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</si>
  <si>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</si>
  <si>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</si>
  <si>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</si>
  <si>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</si>
  <si>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</si>
  <si>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</si>
  <si>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</si>
  <si>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</si>
  <si>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</si>
  <si>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</si>
  <si>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</si>
  <si>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</si>
  <si>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</si>
  <si>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</si>
  <si>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</si>
  <si>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</si>
  <si>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</si>
  <si>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</si>
  <si>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</si>
  <si>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</si>
  <si>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</si>
  <si>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</si>
  <si>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</si>
  <si>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</si>
  <si>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</si>
  <si>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</si>
  <si>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</si>
  <si>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</si>
  <si>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</si>
  <si>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</si>
  <si>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</si>
  <si>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</si>
  <si>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</si>
  <si>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</si>
  <si>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</si>
  <si>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</si>
  <si>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</si>
  <si>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</si>
  <si>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</si>
  <si>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</si>
  <si>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</si>
  <si>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</si>
  <si>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</si>
  <si>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</si>
  <si>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</si>
  <si>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</si>
  <si>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</si>
  <si>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</si>
  <si>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</si>
  <si>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</si>
  <si>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</si>
  <si>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</si>
  <si>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</si>
  <si>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</si>
  <si>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</si>
  <si>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</si>
  <si>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</si>
  <si>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</si>
  <si>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</si>
  <si>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</si>
  <si>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</si>
  <si>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</si>
  <si>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</si>
  <si>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</si>
  <si>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</si>
  <si>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</si>
  <si>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</si>
  <si>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</si>
  <si>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</si>
  <si>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</si>
  <si>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</si>
  <si>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</si>
  <si>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</si>
  <si>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</si>
  <si>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</si>
  <si>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</si>
  <si>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</si>
  <si>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</si>
  <si>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</si>
  <si>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</si>
  <si>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</si>
  <si>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</si>
  <si>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</si>
  <si>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</si>
  <si>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</si>
  <si>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</si>
  <si>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</si>
  <si>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</si>
  <si>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</si>
  <si>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</si>
  <si>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</si>
  <si>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</si>
  <si>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</si>
  <si>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</si>
  <si>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</si>
  <si>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</si>
  <si>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</si>
  <si>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</si>
  <si>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</si>
  <si>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</si>
  <si>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</si>
  <si>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</si>
  <si>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</si>
  <si>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</si>
  <si>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</si>
  <si>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</si>
  <si>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</si>
  <si>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</si>
  <si>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</si>
  <si>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</si>
  <si>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</si>
  <si>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</si>
  <si>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</si>
  <si>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</si>
  <si>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</si>
  <si>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</si>
  <si>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</si>
  <si>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</si>
  <si>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</si>
  <si>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</si>
  <si>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</si>
  <si>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</si>
  <si>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</si>
  <si>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</si>
  <si>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</si>
  <si>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</si>
  <si>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</si>
  <si>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</si>
  <si>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</si>
  <si>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</si>
  <si>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</si>
  <si>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</si>
  <si>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</si>
  <si>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</si>
  <si>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</si>
  <si>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</si>
  <si>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</si>
  <si>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</si>
  <si>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</si>
  <si>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</si>
  <si>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</si>
  <si>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</si>
  <si>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</si>
  <si>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</si>
  <si>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</si>
  <si>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</si>
  <si>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</si>
  <si>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</si>
  <si>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</si>
  <si>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</si>
  <si>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</si>
  <si>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</si>
  <si>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</si>
  <si>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</si>
  <si>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</si>
  <si>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</si>
  <si>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</si>
  <si>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</si>
  <si>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</si>
  <si>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</si>
  <si>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</si>
  <si>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</si>
  <si>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</si>
  <si>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</si>
  <si>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</si>
  <si>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</si>
  <si>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</si>
  <si>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</si>
  <si>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</si>
  <si>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</si>
  <si>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</si>
  <si>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</si>
  <si>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</si>
  <si>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</si>
  <si>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</si>
  <si>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</si>
  <si>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</si>
  <si>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</si>
  <si>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</si>
  <si>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</si>
  <si>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</si>
  <si>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</si>
  <si>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</si>
  <si>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</si>
  <si>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</si>
  <si>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</si>
  <si>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</si>
  <si>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</si>
  <si>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</si>
  <si>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</si>
  <si>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</si>
  <si>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</si>
  <si>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</si>
  <si>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</si>
  <si>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</si>
  <si>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</si>
  <si>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</si>
  <si>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</si>
  <si>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</si>
  <si>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</si>
  <si>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</si>
  <si>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</si>
  <si>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</si>
  <si>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</si>
  <si>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</si>
  <si>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</si>
  <si>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</si>
  <si>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</si>
  <si>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</si>
  <si>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</si>
  <si>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</si>
  <si>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</si>
  <si>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</si>
  <si>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</si>
  <si>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</si>
  <si>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</si>
  <si>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</si>
  <si>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</si>
  <si>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</si>
  <si>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</si>
  <si>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</si>
  <si>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</si>
  <si>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</si>
  <si>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</si>
  <si>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</si>
  <si>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</si>
  <si>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</si>
  <si>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</si>
  <si>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</si>
  <si>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</si>
  <si>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</si>
  <si>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</si>
  <si>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</si>
  <si>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</si>
  <si>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</si>
  <si>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</si>
  <si>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</si>
  <si>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</si>
  <si>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</si>
  <si>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</si>
  <si>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</si>
  <si>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</si>
  <si>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</si>
  <si>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</si>
  <si>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</si>
  <si>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</si>
  <si>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</si>
  <si>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</si>
  <si>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</si>
  <si>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</si>
  <si>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</si>
  <si>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</si>
  <si>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</si>
  <si>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</si>
  <si>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</si>
  <si>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</si>
  <si>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</si>
  <si>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</si>
  <si>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</si>
  <si>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</si>
  <si>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</si>
  <si>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</si>
  <si>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</si>
  <si>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</si>
  <si>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</si>
  <si>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</si>
  <si>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</si>
  <si>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</si>
  <si>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</si>
  <si>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</si>
  <si>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</si>
  <si>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</si>
  <si>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</si>
  <si>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</si>
  <si>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</si>
  <si>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</si>
  <si>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</si>
  <si>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</si>
  <si>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</si>
  <si>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</si>
  <si>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</si>
  <si>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</si>
  <si>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</si>
  <si>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</si>
  <si>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</si>
  <si>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</si>
  <si>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</si>
  <si>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</si>
  <si>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</si>
  <si>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</si>
  <si>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</si>
  <si>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</si>
  <si>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</si>
  <si>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</si>
  <si>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</si>
  <si>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</si>
  <si>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</si>
  <si>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</si>
  <si>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</si>
  <si>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</si>
  <si>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</si>
  <si>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</si>
  <si>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</si>
  <si>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</si>
  <si>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</si>
  <si>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</si>
  <si>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</si>
  <si>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</si>
  <si>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</si>
  <si>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</si>
  <si>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</si>
  <si>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</si>
  <si>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</si>
  <si>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</si>
  <si>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</si>
  <si>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</si>
  <si>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</si>
  <si>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</si>
  <si>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</si>
  <si>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</si>
  <si>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</si>
  <si>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</si>
  <si>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</si>
  <si>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</si>
  <si>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</si>
  <si>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</si>
  <si>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</si>
  <si>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</si>
  <si>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</si>
  <si>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</si>
  <si>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</si>
  <si>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</si>
  <si>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</si>
  <si>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</si>
  <si>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</si>
  <si>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</si>
  <si>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</si>
  <si>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</si>
  <si>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</si>
  <si>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</si>
  <si>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</si>
  <si>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</si>
  <si>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</si>
  <si>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</si>
  <si>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</si>
  <si>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</si>
  <si>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</si>
  <si>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</si>
  <si>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</si>
  <si>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</si>
  <si>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</si>
  <si>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</si>
  <si>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</si>
  <si>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</si>
  <si>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</si>
  <si>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</si>
  <si>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</si>
  <si>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</si>
  <si>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</si>
  <si>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</si>
  <si>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</si>
  <si>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</si>
  <si>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</si>
  <si>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</si>
  <si>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</si>
  <si>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</si>
  <si>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</si>
  <si>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</si>
  <si>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</si>
  <si>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</si>
  <si>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</si>
  <si>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</si>
  <si>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</si>
  <si>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</si>
  <si>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</si>
  <si>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</si>
  <si>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</si>
  <si>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</si>
  <si>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</si>
  <si>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</si>
  <si>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</si>
  <si>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</si>
  <si>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</si>
  <si>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</si>
  <si>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</si>
  <si>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</si>
  <si>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</si>
  <si>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</si>
  <si>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</si>
  <si>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</si>
  <si>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</si>
  <si>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</si>
  <si>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</si>
  <si>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</si>
  <si>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</si>
  <si>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</si>
  <si>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</si>
  <si>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</si>
  <si>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</si>
  <si>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</si>
  <si>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</si>
  <si>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</si>
  <si>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</si>
  <si>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</si>
  <si>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</si>
  <si>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</si>
  <si>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</si>
  <si>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</si>
  <si>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</si>
  <si>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</si>
  <si>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</si>
  <si>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</si>
  <si>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</si>
  <si>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</si>
  <si>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</si>
  <si>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</si>
  <si>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</si>
  <si>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</si>
  <si>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</si>
  <si>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</si>
  <si>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</si>
  <si>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</si>
  <si>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</si>
  <si>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</si>
  <si>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</si>
  <si>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</si>
  <si>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</si>
  <si>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</si>
  <si>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</si>
  <si>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</si>
  <si>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</si>
  <si>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</si>
  <si>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</si>
  <si>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</si>
  <si>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</si>
  <si>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</si>
  <si>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</si>
  <si>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</si>
  <si>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</si>
  <si>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</si>
  <si>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</si>
  <si>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</si>
  <si>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</si>
  <si>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</si>
  <si>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</si>
  <si>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</si>
  <si>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</si>
  <si>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</si>
  <si>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</si>
  <si>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</si>
  <si>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</si>
  <si>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</si>
  <si>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</si>
  <si>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</si>
  <si>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</si>
  <si>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</si>
  <si>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</si>
  <si>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</si>
  <si>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</si>
  <si>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</si>
  <si>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</si>
  <si>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</si>
  <si>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</si>
  <si>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</si>
  <si>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</si>
  <si>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</si>
  <si>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</si>
  <si>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</si>
  <si>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</si>
  <si>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</si>
  <si>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</si>
  <si>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</si>
  <si>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</si>
  <si>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</si>
  <si>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</si>
  <si>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</si>
  <si>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</si>
  <si>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</si>
  <si>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</si>
  <si>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</si>
  <si>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</si>
  <si>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</si>
  <si>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</si>
  <si>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</si>
  <si>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</si>
  <si>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</si>
  <si>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</si>
  <si>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</si>
  <si>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</si>
  <si>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</si>
  <si>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</si>
  <si>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</si>
  <si>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</si>
  <si>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</si>
  <si>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</si>
  <si>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</si>
  <si>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</si>
  <si>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</si>
  <si>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</si>
  <si>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</si>
  <si>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</si>
  <si>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</si>
  <si>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</si>
  <si>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</si>
  <si>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</si>
  <si>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</si>
  <si>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</si>
  <si>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</si>
  <si>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</si>
  <si>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</si>
  <si>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</si>
  <si>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</si>
  <si>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</si>
  <si>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</si>
  <si>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</si>
  <si>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</si>
  <si>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</si>
  <si>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</si>
  <si>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</si>
  <si>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</si>
  <si>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</si>
  <si>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</si>
  <si>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</si>
  <si>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</si>
  <si>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</si>
  <si>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</si>
  <si>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</si>
  <si>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</si>
  <si>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</si>
  <si>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</si>
  <si>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</si>
  <si>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</si>
  <si>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</si>
  <si>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</si>
  <si>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</si>
  <si>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</si>
  <si>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</si>
  <si>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</si>
  <si>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</si>
  <si>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</si>
  <si>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</si>
  <si>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</si>
  <si>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</si>
  <si>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</si>
  <si>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</si>
  <si>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</si>
  <si>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</si>
  <si>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</si>
  <si>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</si>
  <si>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</si>
  <si>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</si>
  <si>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</si>
  <si>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</si>
  <si>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</si>
  <si>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</si>
  <si>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</si>
  <si>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</si>
  <si>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</si>
  <si>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</si>
  <si>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</si>
  <si>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</si>
  <si>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</si>
  <si>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</si>
  <si>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</si>
  <si>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</si>
  <si>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</si>
  <si>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</si>
  <si>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</si>
  <si>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</si>
  <si>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</si>
  <si>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</si>
  <si>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</si>
  <si>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</si>
  <si>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</si>
  <si>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</si>
  <si>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</si>
  <si>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</si>
  <si>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</si>
  <si>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</si>
  <si>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</si>
  <si>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</si>
  <si>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</si>
  <si>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</si>
  <si>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</si>
  <si>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</si>
  <si>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</si>
  <si>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</si>
  <si>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</si>
  <si>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</si>
  <si>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</si>
  <si>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</si>
  <si>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</si>
  <si>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</si>
  <si>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</si>
  <si>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</si>
  <si>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</si>
  <si>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</si>
  <si>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</si>
  <si>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</si>
  <si>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</si>
  <si>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</si>
  <si>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</si>
  <si>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</si>
  <si>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</si>
  <si>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</si>
  <si>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</si>
  <si>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</si>
  <si>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</si>
  <si>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</si>
  <si>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</si>
  <si>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</si>
  <si>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</si>
  <si>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</si>
  <si>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</si>
  <si>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</si>
  <si>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</si>
  <si>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</si>
  <si>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</si>
  <si>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</si>
  <si>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</si>
  <si>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</si>
  <si>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</si>
  <si>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</si>
  <si>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</si>
  <si>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</si>
  <si>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</si>
  <si>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</si>
  <si>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</si>
  <si>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</si>
  <si>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</si>
  <si>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</si>
  <si>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</si>
  <si>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</si>
  <si>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</si>
  <si>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</si>
  <si>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</si>
  <si>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</si>
  <si>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</si>
  <si>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</si>
  <si>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</si>
  <si>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</si>
  <si>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</si>
  <si>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</si>
  <si>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</si>
  <si>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</si>
  <si>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</si>
  <si>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</si>
  <si>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</si>
  <si>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</si>
  <si>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</si>
  <si>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</si>
  <si>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</si>
  <si>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</si>
  <si>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</si>
  <si>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</si>
  <si>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</si>
  <si>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</si>
  <si>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</si>
  <si>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</si>
  <si>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</si>
  <si>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</si>
  <si>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</si>
  <si>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</si>
  <si>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</si>
  <si>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</si>
  <si>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</si>
  <si>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</si>
  <si>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</si>
  <si>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</si>
  <si>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</si>
  <si>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</si>
  <si>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</si>
  <si>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</si>
  <si>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</si>
  <si>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</si>
  <si>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</si>
  <si>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</si>
  <si>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</si>
  <si>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</si>
  <si>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</si>
  <si>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</si>
  <si>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</si>
  <si>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</si>
  <si>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</si>
  <si>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</si>
  <si>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</si>
  <si>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</si>
  <si>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</si>
  <si>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</si>
  <si>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</si>
  <si>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</si>
  <si>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</si>
  <si>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</si>
  <si>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</si>
  <si>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</si>
  <si>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</si>
  <si>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</si>
  <si>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</si>
  <si>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</si>
  <si>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</si>
  <si>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</si>
  <si>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</si>
  <si>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</si>
  <si>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</si>
  <si>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</si>
  <si>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</si>
  <si>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</si>
  <si>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</si>
  <si>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</si>
  <si>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</si>
  <si>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</si>
  <si>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</si>
  <si>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</si>
  <si>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</si>
  <si>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</si>
  <si>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</si>
  <si>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</si>
  <si>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</si>
  <si>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</si>
  <si>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</si>
  <si>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</si>
  <si>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</si>
  <si>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</si>
  <si>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</si>
  <si>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</si>
  <si>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</si>
  <si>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</si>
  <si>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</si>
  <si>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</si>
  <si>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</si>
  <si>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</si>
  <si>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</si>
  <si>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</si>
  <si>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</si>
  <si>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</si>
  <si>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</si>
  <si>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</si>
  <si>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</si>
  <si>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</si>
  <si>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</si>
  <si>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</si>
  <si>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</si>
  <si>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</si>
  <si>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</si>
  <si>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</si>
  <si>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</si>
  <si>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</si>
  <si>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</si>
  <si>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</si>
  <si>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</si>
  <si>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</si>
  <si>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</si>
  <si>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</si>
  <si>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</si>
  <si>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</si>
  <si>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</si>
  <si>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</si>
  <si>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</si>
  <si>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</si>
  <si>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</si>
  <si>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</si>
  <si>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</si>
  <si>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</si>
  <si>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</si>
  <si>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</si>
  <si>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</si>
  <si>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</si>
  <si>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</si>
  <si>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</si>
  <si>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</si>
  <si>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</si>
  <si>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</si>
  <si>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</si>
  <si>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</si>
  <si>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</si>
  <si>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</si>
  <si>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</si>
  <si>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</si>
  <si>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</si>
  <si>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</si>
  <si>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</si>
  <si>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</si>
  <si>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</si>
  <si>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</si>
  <si>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</si>
  <si>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</si>
  <si>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</si>
  <si>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</si>
  <si>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</si>
  <si>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</si>
  <si>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</si>
  <si>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</si>
  <si>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</si>
  <si>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</si>
  <si>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</si>
  <si>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</si>
  <si>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</si>
  <si>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</si>
  <si>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</si>
  <si>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</si>
  <si>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</si>
  <si>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</si>
  <si>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</si>
  <si>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</si>
  <si>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</si>
  <si>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</si>
  <si>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</si>
  <si>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</si>
  <si>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</si>
  <si>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</si>
  <si>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</si>
  <si>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</si>
  <si>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</si>
  <si>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</si>
  <si>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</si>
  <si>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</si>
  <si>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</si>
  <si>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</si>
  <si>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</si>
  <si>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</si>
  <si>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</si>
  <si>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</si>
  <si>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</si>
  <si>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</si>
  <si>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</si>
  <si>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</si>
  <si>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</si>
  <si>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</si>
  <si>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</si>
  <si>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</si>
  <si>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</si>
  <si>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</si>
  <si>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</si>
  <si>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</si>
  <si>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</si>
  <si>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</si>
  <si>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</si>
  <si>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</si>
  <si>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</si>
  <si>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</si>
  <si>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</si>
  <si>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</si>
  <si>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</si>
  <si>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</si>
  <si>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</si>
  <si>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</si>
  <si>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</si>
  <si>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</si>
  <si>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</si>
  <si>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</si>
  <si>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</si>
  <si>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</si>
  <si>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</si>
  <si>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</si>
  <si>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</si>
  <si>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</si>
  <si>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</si>
  <si>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</si>
  <si>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</si>
  <si>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</si>
  <si>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</si>
  <si>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</si>
  <si>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</si>
  <si>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</si>
  <si>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</si>
  <si>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</si>
  <si>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</si>
  <si>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</si>
  <si>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</si>
  <si>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</si>
  <si>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</si>
  <si>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</si>
  <si>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</si>
  <si>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</si>
  <si>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</si>
  <si>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</si>
  <si>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</si>
  <si>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</si>
  <si>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</si>
  <si>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</si>
  <si>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</si>
  <si>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</si>
  <si>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</si>
  <si>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</si>
  <si>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</si>
  <si>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</si>
  <si>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</si>
  <si>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</si>
  <si>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</si>
  <si>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</si>
  <si>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</si>
  <si>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</si>
  <si>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</si>
  <si>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</si>
  <si>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</si>
  <si>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</si>
  <si>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</si>
  <si>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</si>
  <si>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</si>
  <si>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</si>
  <si>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</si>
  <si>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</si>
  <si>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</si>
  <si>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</si>
  <si>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</si>
  <si>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</si>
  <si>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</si>
  <si>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</si>
  <si>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</si>
  <si>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</si>
  <si>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</si>
  <si>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</si>
  <si>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</si>
  <si>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</si>
  <si>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</si>
  <si>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</si>
  <si>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</si>
  <si>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</si>
  <si>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</si>
  <si>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</si>
  <si>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</si>
  <si>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</si>
  <si>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</si>
  <si>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</si>
  <si>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</si>
  <si>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</si>
  <si>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</si>
  <si>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</si>
  <si>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</si>
  <si>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</si>
  <si>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</si>
  <si>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</si>
  <si>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</si>
  <si>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</si>
  <si>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</si>
  <si>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</si>
  <si>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</si>
  <si>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</si>
  <si>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</si>
  <si>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</si>
  <si>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</si>
  <si>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</si>
  <si>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</si>
  <si>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</si>
  <si>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</si>
  <si>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</si>
  <si>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</si>
  <si>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</si>
  <si>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</si>
  <si>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</si>
  <si>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</si>
  <si>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</si>
  <si>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</si>
  <si>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</si>
  <si>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</si>
  <si>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</si>
  <si>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</si>
  <si>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</si>
  <si>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</si>
  <si>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</si>
  <si>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</si>
  <si>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</si>
  <si>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</si>
  <si>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</si>
  <si>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</si>
  <si>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</si>
  <si>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</si>
  <si>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</si>
  <si>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</si>
  <si>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</si>
  <si>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</si>
  <si>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</si>
  <si>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</si>
  <si>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</si>
  <si>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</si>
  <si>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</si>
  <si>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</si>
  <si>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</si>
  <si>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</si>
  <si>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</si>
  <si>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</si>
  <si>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</si>
  <si>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</si>
  <si>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</si>
  <si>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</si>
  <si>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</si>
  <si>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</si>
  <si>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</si>
  <si>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</si>
  <si>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</si>
  <si>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</si>
  <si>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</si>
  <si>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</si>
  <si>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</si>
  <si>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</si>
  <si>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</si>
  <si>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</si>
  <si>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</si>
  <si>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</si>
  <si>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</si>
  <si>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</si>
  <si>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</si>
  <si>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</si>
  <si>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</si>
  <si>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</si>
  <si>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</si>
  <si>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</si>
  <si>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</si>
  <si>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</si>
  <si>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</si>
  <si>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</si>
  <si>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</si>
  <si>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</si>
  <si>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</si>
  <si>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</si>
  <si>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</si>
  <si>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</si>
  <si>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</si>
  <si>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</si>
  <si>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</si>
  <si>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</si>
  <si>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</si>
  <si>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</si>
  <si>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</si>
  <si>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</si>
  <si>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</si>
  <si>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</si>
  <si>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</si>
  <si>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</si>
  <si>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</si>
  <si>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</si>
  <si>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</si>
  <si>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</si>
  <si>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</si>
  <si>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</si>
  <si>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</si>
  <si>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</si>
  <si>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</si>
  <si>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</si>
  <si>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</si>
  <si>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</si>
  <si>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</si>
  <si>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</si>
  <si>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</si>
  <si>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</si>
  <si>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</si>
  <si>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</si>
  <si>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</si>
  <si>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</si>
  <si>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</si>
  <si>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</si>
  <si>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</si>
  <si>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</si>
  <si>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</si>
  <si>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</si>
  <si>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</si>
  <si>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</si>
  <si>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</si>
  <si>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</si>
  <si>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</si>
  <si>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</si>
  <si>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</si>
  <si>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</si>
  <si>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</si>
  <si>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</si>
  <si>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</si>
  <si>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</si>
  <si>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</si>
  <si>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</si>
  <si>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</si>
  <si>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</si>
  <si>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</si>
  <si>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</si>
  <si>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</si>
  <si>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</si>
  <si>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</si>
  <si>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</si>
  <si>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</si>
  <si>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</si>
  <si>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</si>
  <si>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</si>
  <si>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</si>
  <si>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</si>
  <si>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</si>
  <si>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</si>
  <si>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</si>
  <si>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</si>
  <si>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</si>
  <si>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</si>
  <si>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</si>
  <si>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</si>
  <si>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</si>
  <si>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</si>
  <si>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</si>
  <si>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</si>
  <si>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</si>
  <si>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</si>
  <si>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</si>
  <si>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</si>
  <si>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</si>
  <si>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</si>
  <si>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</si>
  <si>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</si>
  <si>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</si>
  <si>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</si>
  <si>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</si>
  <si>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</si>
  <si>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</si>
  <si>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</si>
  <si>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</si>
  <si>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</si>
  <si>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</si>
  <si>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</si>
  <si>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</si>
  <si>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</si>
  <si>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</si>
  <si>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</si>
  <si>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</si>
  <si>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</si>
  <si>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</si>
  <si>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</si>
  <si>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</si>
  <si>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</si>
  <si>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</si>
  <si>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</si>
  <si>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</si>
  <si>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</si>
  <si>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</si>
  <si>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</si>
  <si>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</si>
  <si>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</si>
  <si>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</si>
  <si>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</si>
  <si>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</si>
  <si>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</si>
  <si>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</si>
  <si>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</si>
  <si>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</si>
  <si>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</si>
  <si>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</si>
  <si>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</si>
  <si>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</si>
  <si>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</si>
  <si>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</si>
  <si>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</si>
  <si>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</si>
  <si>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</si>
  <si>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</si>
  <si>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</si>
  <si>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</si>
  <si>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</si>
  <si>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</si>
  <si>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</si>
  <si>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</si>
  <si>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</si>
  <si>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</si>
  <si>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</si>
  <si>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</si>
  <si>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</si>
  <si>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</si>
  <si>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</si>
  <si>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</si>
  <si>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</si>
  <si>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</si>
  <si>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</si>
  <si>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</si>
  <si>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</si>
  <si>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</si>
  <si>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</si>
  <si>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</si>
  <si>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</si>
  <si>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</si>
  <si>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</si>
  <si>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</si>
  <si>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</si>
  <si>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</si>
  <si>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</si>
  <si>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</si>
  <si>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</si>
  <si>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</si>
  <si>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</si>
  <si>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</si>
  <si>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</si>
  <si>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</si>
  <si>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</si>
  <si>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</si>
  <si>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</si>
  <si>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</si>
  <si>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</si>
  <si>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</si>
  <si>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</si>
  <si>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</si>
  <si>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</si>
  <si>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</si>
  <si>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</si>
  <si>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</si>
  <si>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</si>
  <si>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</si>
  <si>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</si>
  <si>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</si>
  <si>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</si>
  <si>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</si>
  <si>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</si>
  <si>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</si>
  <si>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</si>
  <si>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</si>
  <si>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</si>
  <si>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</si>
  <si>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</si>
  <si>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</si>
  <si>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</si>
  <si>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</si>
  <si>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</si>
  <si>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</si>
  <si>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</si>
  <si>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</si>
  <si>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</si>
  <si>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</si>
  <si>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</si>
  <si>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</si>
  <si>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</si>
  <si>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</si>
  <si>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</si>
  <si>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</si>
  <si>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</si>
  <si>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</si>
  <si>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</si>
  <si>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</si>
  <si>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</si>
  <si>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</si>
  <si>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</si>
  <si>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</si>
  <si>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</si>
  <si>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</si>
  <si>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</si>
  <si>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</si>
  <si>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</si>
  <si>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</si>
  <si>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</si>
  <si>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</si>
  <si>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</si>
  <si>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</si>
  <si>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</si>
  <si>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</si>
  <si>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</si>
  <si>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</si>
  <si>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</si>
  <si>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</si>
  <si>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</si>
  <si>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</si>
  <si>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</si>
  <si>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</si>
  <si>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</si>
  <si>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</si>
  <si>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</si>
  <si>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</si>
  <si>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</si>
  <si>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</si>
  <si>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</si>
  <si>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</si>
  <si>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</si>
  <si>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</si>
  <si>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</si>
  <si>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</si>
  <si>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</si>
  <si>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</si>
  <si>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</si>
  <si>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</si>
  <si>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</si>
  <si>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</si>
  <si>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</si>
  <si>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</si>
  <si>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</si>
  <si>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</si>
  <si>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</si>
  <si>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</si>
  <si>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</si>
  <si>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</si>
  <si>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</si>
  <si>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</si>
  <si>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</si>
  <si>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</si>
  <si>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</si>
  <si>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</si>
  <si>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</si>
  <si>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</si>
  <si>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</si>
  <si>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</si>
  <si>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</si>
  <si>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</si>
  <si>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</si>
  <si>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</si>
  <si>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</si>
  <si>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</si>
  <si>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</si>
  <si>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</si>
  <si>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</si>
  <si>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</si>
  <si>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</si>
  <si>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</si>
  <si>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</si>
  <si>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</si>
  <si>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</si>
  <si>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</si>
  <si>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</si>
  <si>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</si>
  <si>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</si>
  <si>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</si>
  <si>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</si>
  <si>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</si>
  <si>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</si>
  <si>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</si>
  <si>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</si>
  <si>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</si>
  <si>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</si>
  <si>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</si>
  <si>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</si>
  <si>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</si>
  <si>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</si>
  <si>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</si>
  <si>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</si>
  <si>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</si>
  <si>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</si>
  <si>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</si>
  <si>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</si>
  <si>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</si>
  <si>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</si>
  <si>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</si>
  <si>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</si>
  <si>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</si>
  <si>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</si>
  <si>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</si>
  <si>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</si>
  <si>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</si>
  <si>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</si>
  <si>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</si>
  <si>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</si>
  <si>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</si>
  <si>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</si>
  <si>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</si>
  <si>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</si>
  <si>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</si>
  <si>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</si>
  <si>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</si>
  <si>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</si>
  <si>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</si>
  <si>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</si>
  <si>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</si>
  <si>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</si>
  <si>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</si>
  <si>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</si>
  <si>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</si>
  <si>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</si>
  <si>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</si>
  <si>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</si>
  <si>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</si>
  <si>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</si>
  <si>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</si>
  <si>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</si>
  <si>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</si>
  <si>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</si>
  <si>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</si>
  <si>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</si>
  <si>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</si>
  <si>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</si>
  <si>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</si>
  <si>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</si>
  <si>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</si>
  <si>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</si>
  <si>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</si>
  <si>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</si>
  <si>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</si>
  <si>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</si>
  <si>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</si>
  <si>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</si>
  <si>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</si>
  <si>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</si>
  <si>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</si>
  <si>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</si>
  <si>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</si>
  <si>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</si>
  <si>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</si>
  <si>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</si>
  <si>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</si>
  <si>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</si>
  <si>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</si>
  <si>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</si>
  <si>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</si>
  <si>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</si>
  <si>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</si>
  <si>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</si>
  <si>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</si>
  <si>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</si>
  <si>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</si>
  <si>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</si>
  <si>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</si>
  <si>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</si>
  <si>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</si>
  <si>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</si>
  <si>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</si>
  <si>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</si>
  <si>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</si>
  <si>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</si>
  <si>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</si>
  <si>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</si>
  <si>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</si>
  <si>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</si>
  <si>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</si>
  <si>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</si>
  <si>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</si>
  <si>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</si>
  <si>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</si>
  <si>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</si>
  <si>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</si>
  <si>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</si>
  <si>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</si>
  <si>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</si>
  <si>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</si>
  <si>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</si>
  <si>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</si>
  <si>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</si>
  <si>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</si>
  <si>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</si>
  <si>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</si>
  <si>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</si>
  <si>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</si>
  <si>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</si>
  <si>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</si>
  <si>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</si>
  <si>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</si>
  <si>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</si>
  <si>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</si>
  <si>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</si>
  <si>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</si>
  <si>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</si>
  <si>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</si>
  <si>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</si>
  <si>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</si>
  <si>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</si>
  <si>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</si>
  <si>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</si>
  <si>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</si>
  <si>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</si>
  <si>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</si>
  <si>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</si>
  <si>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</si>
  <si>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</si>
  <si>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</si>
  <si>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</si>
  <si>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</si>
  <si>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</si>
  <si>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</si>
  <si>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</si>
  <si>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</si>
  <si>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</si>
  <si>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</si>
  <si>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</si>
  <si>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</si>
  <si>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</si>
  <si>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</si>
  <si>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</si>
  <si>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</si>
  <si>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</si>
  <si>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</si>
  <si>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</si>
  <si>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</si>
  <si>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</si>
  <si>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</si>
  <si>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</si>
  <si>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</si>
  <si>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</si>
  <si>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</si>
  <si>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</si>
  <si>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</si>
  <si>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</si>
  <si>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</si>
  <si>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</si>
  <si>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</si>
  <si>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</si>
  <si>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</si>
  <si>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</si>
  <si>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</si>
  <si>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</si>
  <si>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</si>
  <si>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</si>
  <si>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</si>
  <si>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</si>
  <si>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</si>
  <si>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</si>
  <si>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</si>
  <si>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</si>
  <si>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</si>
  <si>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</si>
  <si>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</si>
  <si>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</si>
  <si>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</si>
  <si>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</si>
  <si>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</si>
  <si>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</si>
  <si>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</si>
  <si>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</si>
  <si>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</si>
  <si>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</si>
  <si>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</si>
  <si>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</si>
  <si>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</si>
  <si>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</si>
  <si>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</si>
  <si>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</si>
  <si>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</si>
  <si>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</si>
  <si>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</si>
  <si>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</si>
  <si>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</si>
  <si>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</si>
  <si>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</si>
  <si>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</si>
  <si>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</si>
  <si>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</si>
  <si>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</si>
  <si>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</si>
  <si>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</si>
  <si>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</si>
  <si>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</si>
  <si>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</si>
  <si>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</si>
  <si>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</si>
  <si>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</si>
  <si>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</si>
  <si>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</si>
  <si>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</si>
  <si>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</si>
  <si>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</si>
  <si>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</si>
  <si>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</si>
  <si>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</si>
  <si>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</si>
  <si>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</si>
  <si>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</si>
  <si>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</si>
  <si>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</si>
  <si>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</si>
  <si>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</si>
  <si>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</si>
  <si>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</si>
  <si>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</si>
  <si>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</si>
  <si>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</si>
  <si>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</si>
  <si>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</si>
  <si>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</si>
  <si>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</si>
  <si>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</si>
  <si>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</si>
  <si>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</si>
  <si>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</si>
  <si>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</si>
  <si>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</si>
  <si>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</si>
  <si>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</si>
  <si>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</si>
  <si>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</si>
  <si>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</si>
  <si>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</si>
  <si>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</si>
  <si>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</si>
  <si>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</si>
  <si>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</si>
  <si>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</si>
  <si>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</si>
  <si>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</si>
  <si>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</si>
  <si>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</si>
  <si>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</si>
  <si>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</si>
  <si>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</si>
  <si>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</si>
  <si>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</si>
  <si>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</si>
  <si>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</si>
  <si>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</si>
  <si>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</si>
  <si>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</si>
  <si>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</si>
  <si>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</si>
  <si>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</si>
  <si>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</si>
  <si>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</si>
  <si>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</si>
  <si>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</si>
  <si>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</si>
  <si>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</si>
  <si>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</si>
  <si>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</si>
  <si>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</si>
  <si>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</si>
  <si>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</si>
  <si>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</si>
  <si>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</si>
  <si>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</si>
  <si>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</si>
  <si>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</si>
  <si>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</si>
  <si>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</si>
  <si>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</si>
  <si>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</si>
  <si>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</si>
  <si>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</si>
  <si>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</si>
  <si>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</si>
  <si>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</si>
  <si>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</si>
  <si>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</si>
  <si>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</si>
  <si>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</si>
  <si>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</si>
  <si>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</si>
  <si>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</si>
  <si>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</si>
  <si>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</si>
  <si>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</si>
  <si>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</si>
  <si>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</si>
  <si>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</si>
  <si>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</si>
  <si>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</si>
  <si>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</si>
  <si>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</si>
  <si>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</si>
  <si>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</si>
  <si>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</si>
  <si>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</si>
  <si>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</si>
  <si>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</si>
  <si>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</si>
  <si>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</si>
  <si>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</si>
  <si>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</si>
  <si>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</si>
  <si>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</si>
  <si>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</si>
  <si>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</si>
  <si>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</si>
  <si>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</si>
  <si>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</si>
  <si>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</si>
  <si>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</si>
  <si>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</si>
  <si>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</si>
  <si>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</si>
  <si>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</si>
  <si>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</si>
  <si>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</si>
  <si>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</si>
  <si>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</si>
  <si>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</si>
  <si>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</si>
  <si>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</si>
  <si>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</si>
  <si>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</si>
  <si>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</si>
  <si>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</si>
  <si>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</si>
  <si>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</si>
  <si>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</si>
  <si>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</si>
  <si>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</si>
  <si>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</si>
  <si>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</si>
  <si>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</si>
  <si>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</si>
  <si>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</si>
  <si>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</si>
  <si>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</si>
  <si>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</si>
  <si>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</si>
  <si>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</si>
  <si>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</si>
  <si>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</si>
  <si>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</si>
  <si>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</si>
  <si>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</si>
  <si>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</si>
  <si>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</si>
  <si>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</si>
  <si>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</si>
  <si>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</si>
  <si>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</si>
  <si>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</si>
  <si>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</si>
  <si>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</si>
  <si>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</si>
  <si>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</si>
  <si>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</si>
  <si>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</si>
  <si>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</si>
  <si>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</si>
  <si>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</si>
  <si>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</si>
  <si>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</si>
  <si>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</si>
  <si>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</si>
  <si>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</si>
  <si>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</si>
  <si>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</si>
  <si>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</si>
  <si>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</si>
  <si>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</si>
  <si>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</si>
  <si>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</si>
  <si>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</si>
  <si>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</si>
  <si>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</si>
  <si>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</si>
  <si>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</si>
  <si>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</si>
  <si>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</si>
  <si>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</si>
  <si>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</si>
  <si>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</si>
  <si>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</si>
  <si>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</si>
  <si>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</si>
  <si>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</si>
  <si>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</si>
  <si>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</si>
  <si>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</si>
  <si>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</si>
  <si>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</si>
  <si>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</si>
  <si>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</si>
  <si>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</si>
  <si>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</si>
  <si>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</si>
  <si>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</si>
  <si>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</si>
  <si>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</si>
  <si>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</si>
  <si>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</si>
  <si>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</si>
  <si>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</si>
  <si>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</si>
  <si>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</si>
  <si>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</si>
  <si>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</si>
  <si>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</si>
  <si>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</si>
  <si>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</si>
  <si>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</si>
  <si>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</si>
  <si>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</si>
  <si>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</si>
  <si>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</si>
  <si>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</si>
  <si>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</si>
  <si>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</si>
  <si>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</si>
  <si>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</si>
  <si>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</si>
  <si>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</si>
  <si>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</si>
  <si>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</si>
  <si>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</si>
  <si>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</si>
  <si>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</si>
  <si>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</si>
  <si>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</si>
  <si>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</si>
  <si>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</si>
  <si>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</si>
  <si>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</si>
  <si>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</si>
  <si>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</si>
  <si>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</si>
  <si>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</si>
  <si>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</si>
  <si>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</si>
  <si>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</si>
  <si>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</si>
  <si>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</si>
  <si>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</si>
  <si>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</si>
  <si>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</si>
  <si>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</si>
  <si>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</si>
  <si>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</si>
  <si>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</si>
  <si>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</si>
  <si>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</si>
  <si>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</si>
  <si>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</si>
  <si>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</si>
  <si>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</si>
  <si>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</si>
  <si>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</si>
  <si>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</si>
  <si>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</si>
  <si>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</si>
  <si>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</si>
  <si>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</si>
  <si>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</si>
  <si>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</si>
  <si>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</si>
  <si>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</si>
  <si>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</si>
  <si>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</si>
  <si>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</si>
  <si>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</si>
  <si>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</si>
  <si>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</si>
  <si>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</si>
  <si>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</si>
  <si>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</si>
  <si>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</si>
  <si>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</si>
  <si>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</si>
  <si>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</si>
  <si>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</si>
  <si>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</si>
  <si>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</si>
  <si>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</si>
  <si>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</si>
  <si>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</si>
  <si>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</si>
  <si>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</si>
  <si>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</si>
  <si>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</si>
  <si>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</si>
  <si>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</si>
  <si>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</si>
  <si>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</si>
  <si>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</si>
  <si>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</si>
  <si>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</si>
  <si>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</si>
  <si>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</si>
  <si>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</si>
  <si>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</si>
  <si>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</si>
  <si>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</si>
  <si>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</si>
  <si>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</si>
  <si>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</si>
  <si>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</si>
  <si>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</si>
  <si>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</si>
  <si>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</si>
  <si>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</si>
  <si>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</si>
  <si>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</si>
  <si>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</si>
  <si>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</si>
  <si>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</si>
  <si>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</si>
  <si>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</si>
  <si>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</si>
  <si>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</si>
  <si>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</si>
  <si>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</si>
  <si>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</si>
  <si>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</si>
  <si>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</si>
  <si>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</si>
  <si>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</si>
  <si>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</si>
  <si>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</si>
  <si>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</si>
  <si>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</si>
  <si>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</si>
  <si>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</si>
  <si>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</si>
  <si>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</si>
  <si>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</si>
  <si>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</si>
  <si>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</si>
  <si>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</si>
  <si>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</si>
  <si>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</si>
  <si>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</si>
  <si>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</si>
  <si>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</si>
  <si>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</si>
  <si>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</si>
  <si>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</si>
  <si>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</si>
  <si>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</si>
  <si>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</si>
  <si>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</si>
  <si>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</si>
  <si>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</si>
  <si>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</si>
  <si>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</si>
  <si>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</si>
  <si>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</si>
  <si>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</si>
  <si>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</si>
  <si>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</si>
  <si>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</si>
  <si>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</si>
  <si>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</si>
  <si>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</si>
  <si>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</si>
  <si>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</si>
  <si>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</si>
  <si>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</si>
  <si>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</si>
  <si>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</si>
  <si>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</si>
  <si>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</si>
  <si>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</si>
  <si>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</si>
  <si>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</si>
  <si>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</si>
  <si>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</si>
  <si>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</si>
  <si>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</si>
  <si>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</si>
  <si>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</si>
  <si>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</si>
  <si>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</si>
  <si>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</si>
  <si>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</si>
  <si>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</si>
  <si>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</si>
  <si>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</si>
  <si>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</si>
  <si>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</si>
  <si>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</si>
  <si>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</si>
  <si>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</si>
  <si>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</si>
  <si>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</si>
  <si>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</si>
  <si>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</si>
  <si>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</si>
  <si>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</si>
  <si>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</si>
  <si>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</si>
  <si>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</si>
  <si>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</si>
  <si>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</si>
  <si>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</si>
  <si>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</si>
  <si>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</si>
  <si>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</si>
  <si>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</si>
  <si>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</si>
  <si>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</si>
  <si>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</si>
  <si>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</si>
  <si>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</si>
  <si>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</si>
  <si>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</si>
  <si>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</si>
  <si>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</si>
  <si>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</si>
  <si>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</si>
  <si>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</si>
  <si>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</si>
  <si>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</si>
  <si>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</si>
  <si>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</si>
  <si>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</si>
  <si>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</si>
  <si>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</si>
  <si>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</si>
  <si>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</si>
  <si>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</si>
  <si>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</si>
  <si>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</si>
  <si>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</si>
  <si>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</si>
  <si>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</si>
  <si>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</si>
  <si>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</si>
  <si>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</si>
  <si>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</si>
  <si>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</si>
  <si>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</si>
  <si>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</si>
  <si>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</si>
  <si>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</si>
  <si>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</si>
  <si>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</si>
  <si>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</si>
  <si>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</si>
  <si>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</si>
  <si>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</si>
  <si>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</si>
  <si>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</si>
  <si>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</si>
  <si>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</si>
  <si>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</si>
  <si>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</si>
  <si>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</si>
  <si>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</si>
  <si>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</si>
  <si>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</si>
  <si>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</si>
  <si>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</si>
  <si>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</si>
  <si>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</si>
  <si>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</si>
  <si>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</si>
  <si>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</si>
  <si>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</si>
  <si>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</si>
  <si>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</si>
  <si>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</si>
  <si>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</si>
  <si>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</si>
  <si>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</si>
  <si>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</si>
  <si>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</si>
  <si>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</si>
  <si>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</si>
  <si>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</si>
  <si>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</si>
  <si>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</si>
  <si>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</si>
  <si>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</si>
  <si>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</si>
  <si>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</si>
  <si>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</si>
  <si>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</si>
  <si>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</si>
  <si>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</si>
  <si>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</si>
  <si>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</si>
  <si>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</si>
  <si>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</si>
  <si>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</si>
  <si>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</si>
  <si>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</si>
  <si>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</si>
  <si>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</si>
  <si>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</si>
  <si>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</si>
  <si>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</si>
  <si>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</si>
  <si>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</si>
  <si>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</si>
  <si>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</si>
  <si>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</si>
  <si>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</si>
  <si>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</si>
  <si>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</si>
  <si>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</si>
  <si>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</si>
  <si>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</si>
  <si>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</si>
  <si>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</si>
  <si>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</si>
  <si>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</si>
  <si>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</si>
  <si>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</si>
  <si>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</si>
  <si>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</si>
  <si>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</si>
  <si>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</si>
  <si>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</si>
  <si>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</si>
  <si>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</si>
  <si>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</si>
  <si>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</si>
  <si>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</si>
  <si>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</si>
  <si>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</si>
  <si>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</si>
  <si>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</si>
  <si>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</si>
  <si>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</si>
  <si>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</si>
  <si>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</si>
  <si>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</si>
  <si>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</si>
  <si>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</si>
  <si>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</si>
  <si>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</si>
  <si>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</si>
  <si>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</si>
  <si>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</si>
  <si>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</si>
  <si>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</si>
  <si>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</si>
  <si>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</si>
  <si>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</si>
  <si>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</si>
  <si>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</si>
  <si>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</si>
  <si>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</si>
  <si>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</si>
  <si>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</si>
  <si>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</si>
  <si>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</si>
  <si>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</si>
  <si>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</si>
  <si>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</si>
  <si>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</si>
  <si>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</si>
  <si>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</si>
  <si>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</si>
  <si>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</si>
  <si>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</si>
  <si>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</si>
  <si>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</si>
  <si>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</si>
  <si>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</si>
  <si>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</si>
  <si>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</si>
  <si>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</si>
  <si>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</si>
  <si>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</si>
  <si>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</si>
  <si>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</si>
  <si>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</si>
  <si>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</si>
  <si>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</si>
  <si>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</si>
  <si>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</si>
  <si>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</si>
  <si>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</si>
  <si>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</si>
  <si>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</si>
  <si>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</si>
  <si>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</si>
  <si>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</si>
  <si>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</si>
  <si>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</si>
  <si>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</si>
  <si>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</si>
  <si>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</si>
  <si>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</si>
  <si>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</si>
  <si>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</si>
  <si>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</si>
  <si>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</si>
  <si>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</si>
  <si>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</si>
  <si>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</si>
  <si>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</si>
  <si>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</si>
  <si>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</si>
  <si>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</si>
  <si>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</si>
  <si>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</si>
  <si>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</si>
  <si>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</si>
  <si>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</si>
  <si>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</si>
  <si>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</si>
  <si>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</si>
  <si>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</si>
  <si>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</si>
  <si>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</si>
  <si>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</si>
  <si>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</si>
  <si>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</si>
  <si>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</si>
  <si>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</si>
  <si>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</si>
  <si>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</si>
  <si>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</si>
  <si>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</si>
  <si>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</si>
  <si>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</si>
  <si>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</si>
  <si>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</si>
  <si>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</si>
  <si>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</si>
  <si>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</si>
  <si>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</si>
  <si>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</si>
  <si>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</si>
  <si>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</si>
  <si>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</si>
  <si>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</si>
  <si>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</si>
  <si>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</si>
  <si>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</si>
  <si>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</si>
  <si>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</si>
  <si>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</si>
  <si>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</si>
  <si>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</si>
  <si>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</si>
  <si>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</si>
  <si>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</si>
  <si>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</si>
  <si>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</si>
  <si>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</si>
  <si>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</si>
  <si>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</si>
  <si>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</si>
  <si>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</si>
  <si>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</si>
  <si>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</si>
  <si>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</si>
  <si>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</si>
  <si>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</si>
  <si>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</si>
  <si>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</si>
  <si>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</si>
  <si>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</si>
  <si>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</si>
  <si>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</si>
  <si>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</si>
  <si>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</si>
  <si>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</si>
  <si>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</si>
  <si>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</si>
  <si>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</si>
  <si>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</si>
  <si>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</si>
  <si>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</si>
  <si>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</si>
  <si>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</si>
  <si>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</si>
  <si>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</si>
  <si>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</si>
  <si>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</si>
  <si>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</si>
  <si>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</si>
  <si>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</si>
  <si>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</si>
  <si>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</si>
  <si>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</si>
  <si>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</si>
  <si>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</si>
  <si>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</si>
  <si>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</si>
  <si>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</si>
  <si>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</si>
  <si>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</si>
  <si>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</si>
  <si>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</si>
  <si>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</si>
  <si>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</si>
  <si>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</si>
  <si>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</si>
  <si>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</si>
  <si>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</si>
  <si>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</si>
  <si>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</si>
  <si>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</si>
  <si>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</si>
  <si>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</si>
  <si>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</si>
  <si>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</si>
  <si>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</si>
  <si>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</si>
  <si>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</si>
  <si>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</si>
  <si>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</si>
  <si>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</si>
  <si>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</si>
  <si>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</si>
  <si>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</si>
  <si>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</si>
  <si>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</si>
  <si>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</si>
  <si>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</si>
  <si>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</si>
  <si>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</si>
  <si>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</si>
  <si>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</si>
  <si>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</si>
  <si>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</si>
  <si>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</si>
  <si>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</si>
  <si>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</si>
  <si>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</si>
  <si>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</si>
  <si>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</si>
  <si>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</si>
  <si>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</si>
  <si>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</si>
  <si>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</si>
  <si>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</si>
  <si>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</si>
  <si>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</si>
  <si>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</si>
  <si>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</si>
  <si>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</si>
  <si>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</si>
  <si>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</si>
  <si>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</si>
  <si>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</si>
  <si>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</si>
  <si>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</si>
  <si>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</si>
  <si>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</si>
  <si>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</si>
  <si>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</si>
  <si>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</si>
  <si>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</si>
  <si>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</si>
  <si>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</si>
  <si>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</si>
  <si>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</si>
  <si>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</si>
  <si>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</si>
  <si>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</si>
  <si>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</si>
  <si>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</si>
  <si>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</si>
  <si>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</si>
  <si>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</si>
  <si>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</si>
  <si>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</si>
  <si>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</si>
  <si>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</si>
  <si>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</si>
  <si>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</si>
  <si>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</si>
  <si>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</si>
  <si>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</si>
  <si>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</si>
  <si>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</si>
  <si>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</si>
  <si>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</si>
  <si>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</si>
  <si>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</si>
  <si>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</si>
  <si>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</si>
  <si>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</si>
  <si>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</si>
  <si>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</si>
  <si>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</si>
  <si>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</si>
  <si>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</si>
  <si>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</si>
  <si>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</si>
  <si>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</si>
  <si>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</si>
  <si>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</si>
  <si>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</si>
  <si>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</si>
  <si>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</si>
  <si>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</si>
  <si>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</si>
  <si>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</si>
  <si>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</si>
  <si>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</si>
  <si>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</si>
  <si>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</si>
  <si>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</si>
  <si>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</si>
  <si>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</si>
  <si>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</si>
  <si>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</si>
  <si>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</si>
  <si>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</si>
  <si>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</si>
  <si>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</si>
  <si>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</si>
  <si>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</si>
  <si>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</si>
  <si>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</si>
  <si>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</si>
  <si>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</si>
  <si>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</si>
  <si>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</si>
  <si>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</si>
  <si>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</si>
  <si>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</si>
  <si>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</si>
  <si>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</si>
  <si>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</si>
  <si>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</si>
  <si>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</si>
  <si>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</si>
  <si>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</si>
  <si>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</si>
  <si>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</si>
  <si>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</si>
  <si>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</si>
  <si>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</si>
  <si>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</si>
  <si>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</si>
  <si>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</si>
  <si>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</si>
  <si>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</si>
  <si>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</si>
  <si>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</si>
  <si>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</si>
  <si>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</si>
  <si>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</si>
  <si>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</si>
  <si>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</si>
  <si>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</si>
  <si>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</si>
  <si>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</si>
  <si>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</si>
  <si>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</si>
  <si>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</si>
  <si>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</si>
  <si>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</si>
  <si>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</si>
  <si>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</si>
  <si>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</si>
  <si>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</si>
  <si>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</si>
  <si>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</si>
  <si>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</si>
  <si>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</si>
  <si>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</si>
  <si>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</si>
  <si>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</si>
  <si>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</si>
  <si>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</si>
  <si>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</si>
  <si>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</si>
  <si>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</si>
  <si>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</si>
  <si>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</si>
  <si>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</si>
  <si>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</si>
  <si>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</si>
  <si>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</si>
  <si>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</si>
  <si>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</si>
  <si>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</si>
  <si>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</si>
  <si>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</si>
  <si>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</si>
  <si>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</si>
  <si>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</si>
  <si>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</si>
  <si>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</si>
  <si>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</si>
  <si>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</si>
  <si>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</si>
  <si>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</si>
  <si>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</si>
  <si>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</si>
  <si>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</si>
  <si>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</si>
  <si>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</si>
  <si>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</si>
  <si>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</si>
  <si>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</si>
  <si>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</si>
  <si>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</si>
  <si>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</si>
  <si>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</si>
  <si>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</si>
  <si>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</si>
  <si>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</si>
  <si>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</si>
  <si>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</si>
  <si>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</si>
  <si>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</si>
  <si>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</si>
  <si>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</si>
  <si>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</si>
  <si>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</si>
  <si>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</si>
  <si>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</si>
  <si>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</si>
  <si>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</si>
  <si>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</si>
  <si>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</si>
  <si>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</si>
  <si>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</si>
  <si>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</si>
  <si>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</si>
  <si>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</si>
  <si>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</si>
  <si>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</si>
  <si>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</si>
  <si>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</si>
  <si>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</si>
  <si>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</si>
  <si>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</si>
  <si>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</si>
  <si>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</si>
  <si>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</si>
  <si>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</si>
  <si>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</si>
  <si>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</si>
  <si>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</si>
  <si>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</si>
  <si>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</si>
  <si>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</si>
  <si>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</si>
  <si>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</si>
  <si>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</si>
  <si>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</si>
  <si>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</si>
  <si>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</si>
  <si>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</si>
  <si>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</si>
  <si>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</si>
  <si>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</si>
  <si>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</si>
  <si>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</si>
  <si>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</si>
  <si>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</si>
  <si>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</si>
  <si>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</si>
  <si>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</si>
  <si>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</si>
  <si>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</si>
  <si>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</si>
  <si>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</si>
  <si>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</si>
  <si>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</si>
  <si>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</si>
  <si>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</si>
  <si>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</si>
  <si>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</si>
  <si>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</si>
  <si>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</si>
  <si>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</si>
  <si>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</si>
  <si>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</si>
  <si>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</si>
  <si>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</si>
  <si>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</si>
  <si>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</si>
  <si>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</si>
  <si>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</si>
  <si>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</si>
  <si>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</si>
  <si>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</si>
  <si>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</si>
  <si>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</si>
  <si>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</si>
  <si>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</si>
  <si>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</si>
  <si>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</si>
  <si>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</si>
  <si>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</si>
  <si>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</si>
  <si>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</si>
  <si>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</si>
  <si>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</si>
  <si>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</si>
  <si>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</si>
  <si>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</si>
  <si>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</si>
  <si>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</si>
  <si>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</si>
  <si>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</si>
  <si>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</si>
  <si>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</si>
  <si>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</si>
  <si>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</si>
  <si>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</si>
  <si>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</si>
  <si>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</si>
  <si>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</si>
  <si>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</si>
  <si>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</si>
  <si>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</si>
  <si>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</si>
  <si>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</si>
  <si>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</si>
  <si>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</si>
  <si>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</si>
  <si>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</si>
  <si>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</si>
  <si>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</si>
  <si>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</si>
  <si>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</si>
  <si>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</si>
  <si>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</si>
  <si>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</si>
  <si>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</si>
  <si>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</si>
  <si>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</si>
  <si>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</si>
  <si>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</si>
  <si>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</si>
  <si>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</si>
  <si>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</si>
  <si>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</si>
  <si>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</si>
  <si>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</si>
  <si>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</si>
  <si>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</si>
  <si>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</si>
  <si>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</si>
  <si>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</si>
  <si>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</si>
  <si>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</si>
  <si>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</si>
  <si>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</si>
  <si>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</si>
  <si>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</si>
  <si>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</si>
  <si>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</si>
  <si>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</si>
  <si>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</si>
  <si>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</si>
  <si>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</si>
  <si>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</si>
  <si>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</si>
  <si>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</si>
  <si>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</si>
  <si>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</si>
  <si>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</si>
  <si>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</si>
  <si>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</si>
  <si>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</si>
  <si>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</si>
  <si>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</si>
  <si>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</si>
  <si>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</si>
  <si>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</si>
  <si>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</si>
  <si>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</si>
  <si>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</si>
  <si>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</si>
  <si>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</si>
  <si>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</si>
  <si>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</si>
  <si>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</si>
  <si>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</si>
  <si>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</si>
  <si>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</si>
  <si>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</si>
  <si>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</si>
  <si>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</si>
  <si>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</si>
  <si>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</si>
  <si>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</si>
  <si>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</si>
  <si>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</si>
  <si>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</si>
  <si>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</si>
  <si>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</si>
  <si>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</si>
  <si>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</si>
  <si>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</si>
  <si>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</si>
  <si>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</si>
  <si>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</si>
  <si>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</si>
  <si>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</si>
  <si>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</si>
  <si>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</si>
  <si>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</si>
  <si>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</si>
  <si>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</si>
  <si>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</si>
  <si>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</si>
  <si>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</si>
  <si>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</si>
  <si>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</si>
  <si>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</si>
  <si>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</si>
  <si>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</si>
  <si>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</si>
  <si>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</si>
  <si>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</si>
  <si>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</si>
  <si>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</si>
  <si>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</si>
  <si>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</si>
  <si>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</si>
  <si>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</si>
  <si>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</si>
  <si>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</si>
  <si>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</si>
  <si>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</si>
  <si>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</si>
  <si>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</si>
  <si>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</si>
  <si>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</si>
  <si>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</si>
  <si>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</si>
  <si>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</si>
  <si>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</si>
  <si>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</si>
  <si>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</si>
  <si>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</si>
  <si>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</si>
  <si>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</si>
  <si>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</si>
  <si>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</si>
  <si>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</si>
  <si>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</si>
  <si>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</si>
  <si>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</si>
  <si>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</si>
  <si>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</si>
  <si>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</si>
  <si>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</si>
  <si>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</si>
  <si>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</si>
  <si>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</si>
  <si>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</si>
  <si>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</si>
  <si>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</si>
  <si>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</si>
  <si>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</si>
  <si>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</si>
  <si>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</si>
  <si>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</si>
  <si>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</si>
  <si>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</si>
  <si>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</si>
  <si>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</si>
  <si>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</si>
  <si>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</si>
  <si>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</si>
  <si>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</si>
  <si>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</si>
  <si>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</si>
  <si>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</si>
  <si>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</si>
  <si>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</si>
  <si>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</si>
  <si>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</si>
  <si>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</si>
  <si>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</si>
  <si>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</si>
  <si>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</si>
  <si>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</si>
  <si>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</si>
  <si>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</si>
  <si>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</si>
  <si>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</si>
  <si>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</si>
  <si>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</si>
  <si>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</si>
  <si>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</si>
  <si>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</si>
  <si>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</si>
  <si>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</si>
  <si>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</si>
  <si>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</si>
  <si>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</si>
  <si>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</si>
  <si>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</si>
  <si>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</si>
  <si>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</si>
  <si>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</si>
  <si>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</si>
  <si>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</si>
  <si>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</si>
  <si>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</si>
  <si>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</si>
  <si>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</si>
  <si>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</si>
  <si>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</si>
  <si>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</si>
  <si>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</si>
  <si>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</si>
  <si>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</si>
  <si>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</si>
  <si>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</si>
  <si>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</si>
  <si>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</si>
  <si>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</si>
  <si>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</si>
  <si>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</si>
  <si>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</si>
  <si>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</si>
  <si>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</si>
  <si>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</si>
  <si>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</si>
  <si>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</si>
  <si>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</si>
  <si>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</si>
  <si>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</si>
  <si>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</si>
  <si>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</si>
  <si>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</si>
  <si>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</si>
  <si>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</si>
  <si>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</si>
  <si>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</si>
  <si>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</si>
  <si>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</si>
  <si>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</si>
  <si>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</si>
  <si>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</si>
  <si>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</si>
  <si>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</si>
  <si>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</si>
  <si>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</si>
  <si>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</si>
  <si>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</si>
  <si>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</si>
  <si>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</si>
  <si>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</si>
  <si>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</si>
  <si>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</si>
  <si>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</si>
  <si>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</si>
  <si>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</si>
  <si>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</si>
  <si>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</si>
  <si>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</si>
  <si>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</si>
  <si>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</si>
  <si>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</si>
  <si>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</si>
  <si>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</si>
  <si>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</si>
  <si>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</si>
  <si>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</si>
  <si>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</si>
  <si>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</si>
  <si>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</si>
  <si>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</si>
  <si>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</si>
  <si>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</si>
  <si>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</si>
  <si>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</si>
  <si>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</si>
  <si>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</si>
  <si>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</si>
  <si>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</si>
  <si>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</si>
  <si>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</si>
  <si>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</si>
  <si>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</si>
  <si>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</si>
  <si>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</si>
  <si>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</si>
  <si>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</si>
  <si>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</si>
  <si>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</si>
  <si>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</si>
  <si>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</si>
  <si>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</si>
  <si>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</si>
  <si>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</si>
  <si>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</si>
  <si>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</si>
  <si>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</si>
  <si>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</si>
  <si>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</si>
  <si>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</si>
  <si>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</si>
  <si>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</si>
  <si>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</si>
  <si>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</si>
  <si>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</si>
  <si>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</si>
  <si>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</si>
  <si>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</si>
  <si>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</si>
  <si>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</si>
  <si>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</si>
  <si>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</si>
  <si>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</si>
  <si>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</si>
  <si>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</si>
  <si>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</si>
  <si>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</si>
  <si>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</si>
  <si>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</si>
  <si>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</si>
  <si>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</si>
  <si>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</si>
  <si>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</si>
  <si>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</si>
  <si>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</si>
  <si>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</si>
  <si>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</si>
  <si>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</si>
  <si>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</si>
  <si>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</si>
  <si>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</si>
  <si>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</si>
  <si>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</si>
  <si>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</si>
  <si>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</si>
  <si>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</si>
  <si>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</si>
  <si>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</si>
  <si>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</si>
  <si>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</si>
  <si>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</si>
  <si>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</si>
  <si>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</si>
  <si>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</si>
  <si>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</si>
  <si>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</si>
  <si>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</si>
  <si>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</si>
  <si>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</si>
  <si>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</si>
  <si>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</si>
  <si>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</si>
  <si>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</si>
  <si>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</si>
  <si>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</si>
  <si>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</si>
  <si>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</si>
  <si>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</si>
  <si>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</si>
  <si>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</si>
  <si>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</si>
  <si>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</si>
  <si>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</si>
  <si>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</si>
  <si>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</si>
  <si>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</si>
  <si>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</si>
  <si>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</si>
  <si>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</si>
  <si>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</si>
  <si>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</si>
  <si>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</si>
  <si>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</si>
  <si>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</si>
  <si>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</si>
  <si>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</si>
  <si>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</si>
  <si>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</si>
  <si>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</si>
  <si>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</si>
  <si>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</si>
  <si>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</si>
  <si>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</si>
  <si>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</si>
  <si>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</si>
  <si>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</si>
  <si>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</si>
  <si>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</si>
  <si>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</si>
  <si>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</si>
  <si>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</si>
  <si>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</si>
  <si>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</si>
  <si>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</si>
  <si>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</si>
  <si>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</si>
  <si>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</si>
  <si>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</si>
  <si>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</si>
  <si>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</si>
  <si>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</si>
  <si>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</si>
  <si>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</si>
  <si>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</si>
  <si>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</si>
  <si>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</si>
  <si>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</si>
  <si>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</si>
  <si>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</si>
  <si>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</si>
  <si>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</si>
  <si>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</si>
  <si>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</si>
  <si>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</si>
  <si>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</si>
  <si>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</si>
  <si>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</si>
  <si>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</si>
  <si>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</si>
  <si>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</si>
  <si>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</si>
  <si>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</si>
  <si>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</si>
  <si>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</si>
  <si>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</si>
  <si>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</si>
  <si>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</si>
  <si>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</si>
  <si>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</si>
  <si>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</si>
  <si>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</si>
  <si>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</si>
  <si>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</si>
  <si>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</si>
  <si>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</si>
  <si>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</si>
  <si>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</si>
  <si>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</si>
  <si>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</si>
  <si>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</si>
  <si>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</si>
  <si>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</si>
  <si>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</si>
  <si>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</si>
  <si>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</si>
  <si>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</si>
  <si>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</si>
  <si>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</si>
  <si>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</si>
  <si>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</si>
  <si>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</si>
  <si>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</si>
  <si>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</si>
  <si>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</si>
  <si>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</si>
  <si>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</si>
  <si>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</si>
  <si>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</si>
  <si>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</si>
  <si>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</si>
  <si>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</si>
  <si>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</si>
  <si>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</si>
  <si>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</si>
  <si>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</si>
  <si>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</si>
  <si>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</si>
  <si>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</si>
  <si>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</si>
  <si>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</si>
  <si>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</si>
  <si>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</si>
  <si>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</si>
  <si>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</si>
  <si>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</si>
  <si>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</si>
  <si>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</si>
  <si>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</si>
  <si>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</si>
  <si>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</si>
  <si>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</si>
  <si>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</si>
  <si>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</si>
  <si>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</si>
  <si>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</si>
  <si>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</si>
  <si>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</si>
  <si>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</si>
  <si>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</si>
  <si>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</si>
  <si>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</si>
  <si>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</si>
  <si>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</si>
  <si>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</si>
  <si>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</si>
  <si>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</si>
  <si>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</si>
  <si>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</si>
  <si>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</si>
  <si>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</si>
  <si>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</si>
  <si>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</si>
  <si>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</si>
  <si>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</si>
  <si>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</si>
  <si>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</si>
  <si>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</si>
  <si>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</si>
  <si>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</si>
  <si>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</si>
  <si>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</si>
  <si>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</si>
  <si>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</si>
  <si>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</si>
  <si>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</si>
  <si>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</si>
  <si>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</si>
  <si>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</si>
  <si>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</si>
  <si>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</si>
  <si>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</si>
  <si>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</si>
  <si>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</si>
  <si>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</si>
  <si>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</si>
  <si>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</si>
  <si>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</si>
  <si>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</si>
  <si>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</si>
  <si>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</si>
  <si>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</si>
  <si>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</si>
  <si>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</si>
  <si>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</si>
  <si>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</si>
  <si>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</si>
  <si>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</si>
  <si>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</si>
  <si>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</si>
  <si>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</si>
  <si>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</si>
  <si>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</si>
  <si>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</si>
  <si>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</si>
  <si>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</si>
  <si>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</si>
  <si>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</si>
  <si>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</si>
  <si>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</si>
  <si>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</si>
  <si>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</si>
  <si>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</si>
  <si>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</si>
  <si>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</si>
  <si>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</si>
  <si>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</si>
  <si>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</si>
  <si>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</si>
  <si>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</si>
  <si>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</si>
  <si>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</si>
  <si>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</si>
  <si>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</si>
  <si>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</si>
  <si>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</si>
  <si>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</si>
  <si>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</si>
  <si>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</si>
  <si>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</si>
  <si>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</si>
  <si>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</si>
  <si>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</si>
  <si>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</si>
  <si>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</si>
  <si>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</si>
  <si>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</si>
  <si>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</si>
  <si>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</si>
  <si>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</si>
  <si>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</si>
  <si>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</si>
  <si>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</si>
  <si>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</si>
  <si>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</si>
  <si>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</si>
  <si>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</si>
  <si>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</si>
  <si>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</si>
  <si>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</si>
  <si>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</si>
  <si>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</si>
  <si>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</si>
  <si>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</si>
  <si>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</si>
  <si>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</si>
  <si>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</si>
  <si>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</si>
  <si>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</si>
  <si>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</si>
  <si>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</si>
  <si>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</si>
  <si>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</si>
  <si>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</si>
  <si>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</si>
  <si>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</si>
  <si>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</si>
  <si>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</si>
  <si>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</si>
  <si>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</si>
  <si>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</si>
  <si>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</si>
  <si>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</si>
  <si>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</si>
  <si>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</si>
  <si>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</si>
  <si>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</si>
  <si>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</si>
  <si>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</si>
  <si>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</si>
  <si>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</si>
  <si>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</si>
  <si>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</si>
  <si>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</si>
  <si>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</si>
  <si>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</si>
  <si>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</si>
  <si>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</si>
  <si>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</si>
  <si>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</si>
  <si>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</si>
  <si>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</si>
  <si>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</si>
  <si>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</si>
  <si>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</si>
  <si>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</si>
  <si>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</si>
  <si>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</si>
  <si>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</si>
  <si>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</si>
  <si>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</si>
  <si>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</si>
  <si>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</si>
  <si>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</si>
  <si>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</si>
  <si>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</si>
  <si>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</si>
  <si>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</si>
  <si>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</si>
  <si>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</si>
  <si>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</si>
  <si>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</si>
  <si>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</si>
  <si>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</si>
  <si>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</si>
  <si>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</si>
  <si>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</si>
  <si>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</si>
  <si>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</si>
  <si>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</si>
  <si>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</si>
  <si>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</si>
  <si>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</si>
  <si>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</si>
  <si>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</si>
  <si>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</si>
  <si>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</si>
  <si>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</si>
  <si>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</si>
  <si>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</si>
  <si>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</si>
  <si>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</si>
  <si>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</si>
  <si>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</si>
  <si>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</si>
  <si>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</si>
  <si>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</si>
  <si>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</si>
  <si>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</si>
  <si>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</si>
  <si>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</si>
  <si>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</si>
  <si>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</si>
  <si>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</si>
  <si>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</si>
  <si>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</si>
  <si>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</si>
  <si>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</si>
  <si>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</si>
  <si>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</si>
  <si>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</si>
  <si>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</si>
  <si>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</si>
  <si>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</si>
  <si>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</si>
  <si>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</si>
  <si>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</si>
  <si>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</si>
  <si>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</si>
  <si>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</si>
  <si>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</si>
  <si>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</si>
  <si>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</si>
  <si>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</si>
  <si>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</si>
  <si>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</si>
  <si>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</si>
  <si>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</si>
  <si>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</si>
  <si>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</si>
  <si>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</si>
  <si>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</si>
  <si>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</si>
  <si>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</si>
  <si>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</si>
  <si>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</si>
  <si>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</si>
  <si>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</si>
  <si>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</si>
  <si>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</si>
  <si>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</si>
  <si>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</si>
  <si>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</si>
  <si>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</si>
  <si>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</si>
  <si>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</si>
  <si>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</si>
  <si>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</si>
  <si>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</si>
  <si>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</si>
  <si>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</si>
  <si>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</si>
  <si>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</si>
  <si>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</si>
  <si>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</si>
  <si>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</si>
  <si>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</si>
  <si>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</si>
  <si>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</si>
  <si>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</si>
  <si>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</si>
  <si>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</si>
  <si>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</si>
  <si>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</si>
  <si>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</si>
  <si>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</si>
  <si>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</si>
  <si>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</si>
  <si>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</si>
  <si>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</si>
  <si>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</si>
  <si>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</si>
  <si>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</si>
  <si>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</si>
  <si>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</si>
  <si>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</si>
  <si>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</si>
  <si>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</si>
  <si>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</si>
  <si>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</si>
  <si>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</si>
  <si>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</si>
  <si>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</si>
  <si>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</si>
  <si>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</si>
  <si>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</si>
  <si>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</si>
  <si>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</si>
  <si>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</si>
  <si>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</si>
  <si>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</si>
  <si>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</si>
  <si>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</si>
  <si>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</si>
  <si>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</si>
  <si>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</si>
  <si>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</si>
  <si>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</si>
  <si>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</si>
  <si>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</si>
  <si>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</si>
  <si>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</si>
  <si>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</si>
  <si>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</si>
  <si>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</si>
  <si>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</si>
  <si>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</si>
  <si>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</si>
  <si>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</si>
  <si>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</si>
  <si>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</si>
  <si>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</si>
  <si>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</si>
  <si>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</si>
  <si>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</si>
  <si>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</si>
  <si>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</si>
  <si>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</si>
  <si>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</si>
  <si>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</si>
  <si>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</si>
  <si>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</si>
  <si>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</si>
  <si>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</si>
  <si>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</si>
  <si>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</si>
  <si>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</si>
  <si>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</si>
  <si>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</si>
  <si>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</si>
  <si>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</si>
  <si>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</si>
  <si>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</si>
  <si>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</si>
  <si>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</si>
  <si>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</si>
  <si>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</si>
  <si>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</si>
  <si>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</si>
  <si>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</si>
  <si>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</si>
  <si>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</si>
  <si>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</si>
  <si>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</si>
  <si>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</si>
  <si>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</si>
  <si>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</si>
  <si>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</si>
  <si>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</si>
  <si>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</si>
  <si>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</si>
  <si>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</si>
  <si>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</si>
  <si>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</si>
  <si>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</si>
  <si>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</si>
  <si>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</si>
  <si>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</si>
  <si>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</si>
  <si>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</si>
  <si>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</si>
  <si>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</si>
  <si>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</si>
  <si>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</si>
  <si>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</si>
  <si>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</si>
  <si>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</si>
  <si>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</si>
  <si>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</si>
  <si>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</si>
  <si>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</si>
  <si>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</si>
  <si>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</si>
  <si>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</si>
  <si>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</si>
  <si>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</si>
  <si>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</si>
  <si>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</si>
  <si>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</si>
  <si>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</si>
  <si>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</si>
  <si>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</si>
  <si>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</si>
  <si>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</si>
  <si>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</si>
  <si>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</si>
  <si>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</si>
  <si>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</si>
  <si>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</si>
  <si>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</si>
  <si>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</si>
  <si>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</si>
  <si>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</si>
  <si>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</si>
  <si>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</si>
  <si>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</si>
  <si>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</si>
  <si>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</si>
  <si>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</si>
  <si>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</si>
  <si>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</si>
  <si>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</si>
  <si>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</si>
  <si>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</si>
  <si>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</si>
  <si>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</si>
  <si>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</si>
  <si>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</si>
  <si>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</si>
  <si>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</si>
  <si>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</si>
  <si>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</si>
  <si>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</si>
  <si>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</si>
  <si>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</si>
  <si>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</si>
  <si>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</si>
  <si>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</si>
  <si>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</si>
  <si>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</si>
  <si>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</si>
  <si>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</si>
  <si>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</si>
  <si>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</si>
  <si>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</si>
  <si>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</si>
  <si>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</si>
  <si>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</si>
  <si>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</si>
  <si>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</si>
  <si>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</si>
  <si>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</si>
  <si>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</si>
  <si>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</si>
  <si>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</si>
  <si>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</si>
  <si>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</si>
  <si>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</si>
  <si>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</si>
  <si>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</si>
  <si>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</si>
  <si>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</si>
  <si>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</si>
  <si>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</si>
  <si>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</si>
  <si>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</si>
  <si>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</si>
  <si>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</si>
  <si>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</si>
  <si>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</si>
  <si>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</si>
  <si>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</si>
  <si>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</si>
  <si>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</si>
  <si>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</si>
  <si>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</si>
  <si>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</si>
  <si>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</si>
  <si>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</si>
  <si>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</si>
  <si>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</si>
  <si>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</si>
  <si>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</si>
  <si>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</si>
  <si>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</si>
  <si>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</si>
  <si>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</si>
  <si>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</si>
  <si>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</si>
  <si>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</si>
  <si>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</si>
  <si>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</si>
  <si>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</si>
  <si>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</si>
  <si>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</si>
  <si>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</si>
  <si>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</si>
  <si>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</si>
  <si>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</si>
  <si>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</si>
  <si>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</si>
  <si>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</si>
  <si>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</si>
  <si>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</si>
  <si>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</si>
  <si>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</si>
  <si>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</si>
  <si>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</si>
  <si>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</si>
  <si>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</si>
  <si>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</si>
  <si>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</si>
  <si>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</si>
  <si>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</si>
  <si>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</si>
  <si>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</si>
  <si>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</si>
  <si>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</si>
  <si>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</si>
  <si>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</si>
  <si>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</si>
  <si>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</si>
  <si>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</si>
  <si>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</si>
  <si>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</si>
  <si>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</si>
  <si>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</si>
  <si>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</si>
  <si>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</si>
  <si>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</si>
  <si>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</si>
  <si>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</si>
  <si>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</si>
  <si>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</si>
  <si>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</si>
  <si>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</si>
  <si>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</si>
  <si>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</si>
  <si>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</si>
  <si>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</si>
  <si>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</si>
  <si>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</si>
  <si>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</si>
  <si>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</si>
  <si>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</si>
  <si>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</si>
  <si>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</si>
  <si>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</si>
  <si>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</si>
  <si>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</si>
  <si>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</si>
  <si>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</si>
  <si>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</si>
  <si>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</si>
  <si>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</si>
  <si>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</si>
  <si>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</si>
  <si>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</si>
  <si>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</si>
  <si>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</si>
  <si>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</si>
  <si>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</si>
  <si>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</si>
  <si>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</si>
  <si>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</si>
  <si>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</si>
  <si>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</si>
  <si>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</si>
  <si>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</si>
  <si>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</si>
  <si>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</si>
  <si>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</si>
  <si>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</si>
  <si>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</si>
  <si>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</si>
  <si>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</si>
  <si>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</si>
  <si>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</si>
  <si>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</si>
  <si>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</si>
  <si>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</si>
  <si>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</si>
  <si>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</si>
  <si>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</si>
  <si>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</si>
  <si>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</si>
  <si>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</si>
  <si>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</si>
  <si>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</si>
  <si>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</si>
  <si>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</si>
  <si>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</si>
  <si>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</si>
  <si>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</si>
  <si>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</si>
  <si>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</si>
  <si>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</si>
  <si>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</si>
  <si>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</si>
  <si>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</si>
  <si>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</si>
  <si>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</si>
  <si>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</si>
  <si>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</si>
  <si>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</si>
  <si>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</si>
  <si>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</si>
  <si>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</si>
  <si>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</si>
  <si>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</si>
  <si>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</si>
  <si>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</si>
  <si>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</si>
  <si>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</si>
  <si>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</si>
  <si>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</si>
  <si>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</si>
  <si>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</si>
  <si>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</si>
  <si>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</si>
  <si>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</si>
  <si>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</si>
  <si>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</si>
  <si>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</si>
  <si>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</si>
  <si>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</si>
  <si>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</si>
  <si>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</si>
  <si>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</si>
  <si>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</si>
  <si>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</si>
  <si>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</si>
  <si>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</si>
  <si>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</si>
  <si>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</si>
  <si>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</si>
  <si>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</si>
  <si>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</si>
  <si>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</si>
  <si>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</si>
  <si>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</si>
  <si>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</si>
  <si>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</si>
  <si>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</si>
  <si>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</si>
  <si>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</si>
  <si>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</si>
  <si>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</si>
  <si>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</si>
  <si>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</si>
  <si>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</si>
  <si>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</si>
  <si>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</si>
  <si>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</si>
  <si>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</si>
  <si>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</si>
  <si>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</si>
  <si>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</si>
  <si>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</si>
  <si>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</si>
  <si>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</si>
  <si>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</si>
  <si>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</si>
  <si>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</si>
  <si>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</si>
  <si>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</si>
  <si>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</si>
  <si>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</si>
  <si>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</si>
  <si>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</si>
  <si>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</si>
  <si>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</si>
  <si>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</si>
  <si>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</si>
  <si>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</si>
  <si>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</si>
  <si>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</si>
  <si>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</si>
  <si>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</si>
  <si>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</si>
  <si>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</si>
  <si>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</si>
  <si>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</si>
  <si>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</si>
  <si>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</si>
  <si>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</si>
  <si>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</si>
  <si>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</si>
  <si>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</si>
  <si>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</si>
  <si>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</si>
  <si>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</si>
  <si>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</si>
  <si>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</si>
  <si>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</si>
  <si>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</si>
  <si>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</si>
  <si>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</si>
  <si>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</si>
  <si>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</si>
  <si>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</si>
  <si>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</si>
  <si>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</si>
  <si>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</si>
  <si>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</si>
  <si>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</si>
  <si>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</si>
  <si>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</si>
  <si>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</si>
  <si>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</si>
  <si>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</si>
  <si>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</si>
  <si>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</si>
  <si>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</si>
  <si>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</si>
  <si>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</si>
  <si>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</si>
  <si>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</si>
  <si>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</si>
  <si>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</si>
  <si>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</si>
  <si>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</si>
  <si>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</si>
  <si>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</si>
  <si>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</si>
  <si>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</si>
  <si>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</si>
  <si>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</si>
  <si>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</si>
  <si>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</si>
  <si>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</si>
  <si>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</si>
  <si>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</si>
  <si>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</si>
  <si>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</si>
  <si>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</si>
  <si>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</si>
  <si>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</si>
  <si>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</si>
  <si>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</si>
  <si>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</si>
  <si>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</si>
  <si>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</si>
  <si>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</si>
  <si>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</si>
  <si>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</si>
  <si>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</si>
  <si>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</si>
  <si>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</si>
  <si>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</si>
  <si>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</si>
  <si>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</si>
  <si>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</si>
  <si>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</si>
  <si>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</si>
  <si>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</si>
  <si>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</si>
  <si>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</si>
  <si>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</si>
  <si>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</si>
  <si>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</si>
  <si>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</si>
  <si>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</si>
  <si>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</si>
  <si>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</si>
  <si>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</si>
  <si>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</si>
  <si>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</si>
  <si>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</si>
  <si>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</si>
  <si>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</si>
  <si>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</si>
  <si>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</si>
  <si>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</si>
  <si>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</si>
  <si>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</si>
  <si>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</si>
  <si>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</si>
  <si>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</si>
  <si>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</si>
  <si>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</si>
  <si>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</si>
  <si>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</si>
  <si>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</si>
  <si>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</si>
  <si>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</si>
  <si>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</si>
  <si>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</si>
  <si>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</si>
  <si>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</si>
  <si>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</si>
  <si>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</si>
  <si>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</si>
  <si>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</si>
  <si>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</si>
  <si>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</si>
  <si>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</si>
  <si>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</si>
  <si>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</si>
  <si>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</si>
  <si>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</si>
  <si>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</si>
  <si>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</si>
  <si>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</si>
  <si>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</si>
  <si>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</si>
  <si>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</si>
  <si>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</si>
  <si>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</si>
  <si>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</si>
  <si>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</si>
  <si>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</si>
  <si>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</si>
  <si>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</si>
  <si>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</si>
  <si>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</si>
  <si>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</si>
  <si>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</si>
  <si>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</si>
  <si>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</si>
  <si>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</si>
  <si>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</si>
  <si>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</si>
  <si>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</si>
  <si>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</si>
  <si>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</si>
  <si>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</si>
  <si>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</si>
  <si>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</si>
  <si>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</si>
  <si>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</si>
  <si>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</si>
  <si>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</si>
  <si>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</si>
  <si>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</si>
  <si>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</si>
  <si>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</si>
  <si>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</si>
  <si>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</si>
  <si>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</si>
  <si>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</si>
  <si>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</si>
  <si>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</si>
  <si>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</si>
  <si>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</si>
  <si>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</si>
  <si>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</si>
  <si>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</si>
  <si>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</si>
  <si>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</si>
  <si>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</si>
  <si>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</si>
  <si>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</si>
  <si>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</si>
  <si>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</si>
  <si>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</si>
  <si>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</si>
  <si>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</si>
  <si>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</si>
  <si>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</si>
  <si>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</si>
  <si>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</si>
  <si>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</si>
  <si>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</si>
  <si>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</si>
  <si>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</si>
  <si>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</si>
  <si>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</si>
  <si>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</si>
  <si>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</si>
  <si>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</si>
  <si>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</si>
  <si>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</si>
  <si>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</si>
  <si>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</si>
  <si>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</si>
  <si>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</si>
  <si>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</si>
  <si>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</si>
  <si>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</si>
  <si>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</si>
  <si>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</si>
  <si>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</si>
  <si>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</si>
  <si>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</si>
  <si>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</si>
  <si>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</si>
  <si>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</si>
  <si>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</si>
  <si>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</si>
  <si>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</si>
  <si>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</si>
  <si>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</si>
  <si>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</si>
  <si>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</si>
  <si>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</si>
  <si>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</si>
  <si>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</si>
  <si>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</si>
  <si>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</si>
  <si>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</si>
  <si>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</si>
  <si>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</si>
  <si>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</si>
  <si>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</si>
  <si>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</si>
  <si>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</si>
  <si>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</si>
  <si>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</si>
  <si>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</si>
  <si>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</si>
  <si>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</si>
  <si>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</si>
  <si>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</si>
  <si>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</si>
  <si>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</si>
  <si>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</si>
  <si>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</si>
  <si>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</si>
  <si>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</si>
  <si>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</si>
  <si>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</si>
  <si>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</si>
  <si>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</si>
  <si>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</si>
  <si>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</si>
  <si>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</si>
  <si>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</si>
  <si>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</si>
  <si>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</si>
  <si>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</si>
  <si>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</si>
  <si>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</si>
  <si>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</si>
  <si>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</si>
  <si>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</si>
  <si>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</si>
  <si>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</si>
  <si>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</si>
  <si>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</si>
  <si>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</si>
  <si>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</si>
  <si>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</si>
  <si>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</si>
  <si>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</si>
  <si>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</si>
  <si>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</si>
  <si>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</si>
  <si>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</si>
  <si>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</si>
  <si>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</si>
  <si>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</si>
  <si>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</si>
  <si>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</si>
  <si>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</si>
  <si>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</si>
  <si>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</si>
  <si>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</si>
  <si>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</si>
  <si>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</si>
  <si>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</si>
  <si>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</si>
  <si>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</si>
  <si>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</si>
  <si>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</si>
  <si>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</si>
  <si>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</si>
  <si>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</si>
  <si>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</si>
  <si>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</si>
  <si>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</si>
  <si>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</si>
  <si>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</si>
  <si>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</si>
  <si>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</si>
  <si>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</si>
  <si>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</si>
  <si>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</si>
  <si>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</si>
  <si>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</si>
  <si>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</si>
  <si>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</si>
  <si>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</si>
  <si>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</si>
  <si>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</si>
  <si>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</si>
  <si>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</si>
  <si>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</si>
  <si>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</si>
  <si>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</si>
  <si>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</si>
  <si>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</si>
  <si>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</si>
  <si>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</si>
  <si>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</si>
  <si>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</si>
  <si>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</si>
  <si>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</si>
  <si>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</si>
  <si>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</si>
  <si>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</si>
  <si>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</si>
  <si>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</si>
  <si>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</si>
  <si>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</si>
  <si>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</si>
  <si>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</si>
  <si>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</si>
  <si>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</si>
  <si>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</si>
  <si>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</si>
  <si>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</si>
  <si>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</si>
  <si>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</si>
  <si>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</si>
  <si>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</si>
  <si>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</si>
  <si>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</si>
  <si>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</si>
  <si>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</si>
  <si>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</si>
  <si>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</si>
  <si>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</si>
  <si>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</si>
  <si>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</si>
  <si>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</si>
  <si>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</si>
  <si>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</si>
  <si>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</si>
  <si>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</si>
  <si>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</si>
  <si>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</si>
  <si>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</si>
  <si>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</si>
  <si>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</si>
  <si>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</si>
  <si>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</si>
  <si>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</si>
  <si>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</si>
  <si>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</si>
  <si>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</si>
  <si>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</si>
  <si>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</si>
  <si>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</si>
  <si>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</si>
  <si>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</si>
  <si>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</si>
  <si>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</si>
  <si>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</si>
  <si>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</si>
  <si>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</si>
  <si>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</si>
  <si>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</si>
  <si>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</si>
  <si>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</si>
  <si>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</si>
  <si>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</si>
  <si>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</si>
  <si>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</si>
  <si>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</si>
  <si>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</si>
  <si>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</si>
  <si>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</si>
  <si>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</si>
  <si>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</si>
  <si>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</si>
  <si>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</si>
  <si>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</si>
  <si>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</si>
  <si>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</si>
  <si>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</si>
  <si>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</si>
  <si>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</si>
  <si>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</si>
  <si>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</si>
  <si>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</si>
  <si>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</si>
  <si>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</si>
  <si>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</si>
  <si>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</si>
  <si>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</si>
  <si>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</si>
  <si>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</si>
  <si>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</si>
  <si>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</si>
  <si>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</si>
  <si>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</si>
  <si>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</si>
  <si>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</si>
  <si>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</si>
  <si>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</si>
  <si>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</si>
  <si>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</si>
  <si>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</si>
  <si>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</si>
  <si>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</si>
  <si>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</si>
  <si>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</si>
  <si>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</si>
  <si>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</si>
  <si>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</si>
  <si>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</si>
  <si>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</si>
  <si>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</si>
  <si>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</si>
  <si>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</si>
  <si>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</si>
  <si>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</si>
  <si>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</si>
  <si>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</si>
  <si>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</si>
  <si>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</si>
  <si>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</si>
  <si>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</si>
  <si>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</si>
  <si>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</si>
  <si>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</si>
  <si>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</si>
  <si>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</si>
  <si>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</si>
  <si>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</si>
  <si>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</si>
  <si>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</si>
  <si>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</si>
  <si>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</si>
  <si>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</si>
  <si>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</si>
  <si>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</si>
  <si>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</si>
  <si>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</si>
  <si>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</si>
  <si>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</si>
  <si>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</si>
  <si>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</si>
  <si>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</si>
  <si>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</si>
  <si>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</si>
  <si>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</si>
  <si>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</si>
  <si>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</si>
  <si>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</si>
  <si>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</si>
  <si>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</si>
  <si>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</si>
  <si>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</si>
  <si>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</si>
  <si>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</si>
  <si>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</si>
  <si>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</si>
  <si>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</si>
  <si>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</si>
  <si>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</si>
  <si>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</si>
  <si>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</si>
  <si>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</si>
  <si>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</si>
  <si>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</si>
  <si>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</si>
  <si>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</si>
  <si>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</si>
  <si>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</si>
  <si>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</si>
  <si>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</si>
  <si>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</si>
  <si>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</si>
  <si>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</si>
  <si>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</si>
  <si>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</si>
  <si>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</si>
  <si>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</si>
  <si>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</si>
  <si>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</si>
  <si>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</si>
  <si>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</si>
  <si>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</si>
  <si>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</si>
  <si>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</si>
  <si>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</si>
  <si>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</si>
  <si>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</si>
  <si>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</si>
  <si>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</si>
  <si>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</si>
  <si>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</si>
  <si>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</si>
  <si>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</si>
  <si>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</si>
  <si>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</si>
  <si>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</si>
  <si>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</si>
  <si>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</si>
  <si>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</si>
  <si>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</si>
  <si>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</si>
  <si>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</si>
  <si>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</si>
  <si>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</si>
  <si>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</si>
  <si>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</si>
  <si>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</si>
  <si>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</si>
  <si>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</si>
  <si>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</si>
  <si>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</si>
  <si>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</si>
  <si>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</si>
  <si>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</si>
  <si>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</si>
  <si>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</si>
  <si>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</si>
  <si>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</si>
  <si>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</si>
  <si>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</si>
  <si>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</si>
  <si>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</si>
  <si>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</si>
  <si>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</si>
  <si>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</si>
  <si>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</si>
  <si>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</si>
  <si>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</si>
  <si>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</si>
  <si>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</si>
  <si>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</si>
  <si>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</si>
  <si>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</si>
  <si>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</si>
  <si>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</si>
  <si>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</si>
  <si>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</si>
  <si>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</si>
  <si>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</si>
  <si>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</si>
  <si>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</si>
  <si>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</si>
  <si>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</si>
  <si>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</si>
  <si>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</si>
  <si>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</si>
  <si>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</si>
  <si>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</si>
  <si>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</si>
  <si>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</si>
  <si>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</si>
  <si>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</si>
  <si>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</si>
  <si>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</si>
  <si>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</si>
  <si>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</si>
  <si>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</si>
  <si>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</si>
  <si>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</si>
  <si>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</si>
  <si>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</si>
  <si>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</si>
  <si>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</si>
  <si>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</si>
  <si>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</si>
  <si>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</si>
  <si>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</si>
  <si>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</si>
  <si>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</si>
  <si>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</si>
  <si>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</si>
  <si>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</si>
  <si>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</si>
  <si>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</si>
  <si>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</si>
  <si>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</si>
  <si>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</si>
  <si>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</si>
  <si>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</si>
  <si>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</si>
  <si>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</si>
  <si>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</si>
  <si>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</si>
  <si>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</si>
  <si>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</si>
  <si>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</si>
  <si>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</si>
  <si>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</si>
  <si>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</si>
  <si>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</si>
  <si>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</si>
  <si>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</si>
  <si>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</si>
  <si>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</si>
  <si>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</si>
  <si>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</si>
  <si>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</si>
  <si>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</si>
  <si>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</si>
  <si>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</si>
  <si>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</si>
  <si>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</si>
  <si>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</si>
  <si>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</si>
  <si>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</si>
  <si>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</si>
  <si>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</si>
  <si>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</si>
  <si>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</si>
  <si>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</si>
  <si>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</si>
  <si>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</si>
  <si>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</si>
  <si>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</si>
  <si>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</si>
  <si>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</si>
  <si>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</si>
  <si>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</si>
  <si>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</si>
  <si>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</si>
  <si>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</si>
  <si>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</si>
  <si>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</si>
  <si>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</si>
  <si>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</si>
  <si>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</si>
  <si>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</si>
  <si>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</si>
  <si>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</si>
  <si>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</si>
  <si>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</si>
  <si>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</si>
  <si>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</si>
  <si>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</si>
  <si>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</si>
  <si>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</si>
  <si>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</si>
  <si>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</si>
  <si>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</si>
  <si>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</si>
  <si>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</si>
  <si>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</si>
  <si>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</si>
  <si>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</si>
  <si>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</si>
  <si>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</si>
  <si>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</si>
  <si>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</si>
  <si>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</si>
  <si>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</si>
  <si>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</si>
  <si>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</si>
  <si>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</si>
  <si>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</si>
  <si>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</si>
  <si>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</si>
  <si>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</si>
  <si>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</si>
  <si>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</si>
  <si>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</si>
  <si>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</si>
  <si>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</si>
  <si>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</si>
  <si>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</si>
  <si>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</si>
  <si>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</si>
  <si>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</si>
  <si>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</si>
  <si>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</si>
  <si>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</si>
  <si>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</si>
  <si>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</si>
  <si>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</si>
  <si>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</si>
  <si>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</si>
  <si>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</si>
  <si>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</si>
  <si>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</si>
  <si>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</si>
  <si>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</si>
  <si>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</si>
  <si>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</si>
  <si>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</si>
  <si>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</si>
  <si>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</si>
  <si>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</si>
  <si>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</si>
  <si>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</si>
  <si>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</si>
  <si>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</si>
  <si>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</si>
  <si>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</si>
  <si>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</si>
  <si>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</si>
  <si>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</si>
  <si>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</si>
  <si>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</si>
  <si>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</si>
  <si>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</si>
  <si>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</si>
  <si>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</si>
  <si>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</si>
  <si>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</si>
  <si>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</si>
  <si>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</si>
  <si>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</si>
  <si>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</si>
  <si>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</si>
  <si>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</si>
  <si>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</si>
  <si>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</si>
  <si>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</si>
  <si>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</si>
  <si>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</si>
  <si>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</si>
  <si>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</si>
  <si>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</si>
  <si>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</si>
  <si>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</si>
  <si>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</si>
  <si>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</si>
  <si>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</si>
  <si>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</si>
  <si>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</si>
  <si>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</si>
  <si>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</si>
  <si>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</si>
  <si>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</si>
  <si>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</si>
  <si>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</si>
  <si>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</si>
  <si>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</si>
  <si>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</si>
  <si>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</si>
  <si>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</si>
  <si>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</si>
  <si>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</si>
  <si>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</si>
  <si>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</si>
  <si>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</si>
  <si>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</si>
  <si>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</si>
  <si>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</si>
  <si>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</si>
  <si>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</si>
  <si>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</si>
  <si>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</si>
  <si>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</si>
  <si>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</si>
  <si>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</si>
  <si>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</si>
  <si>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</si>
  <si>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</si>
  <si>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</si>
  <si>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</si>
  <si>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</si>
  <si>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</si>
  <si>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</si>
  <si>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</si>
  <si>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</si>
  <si>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</si>
  <si>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</si>
  <si>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</si>
  <si>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</si>
  <si>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</si>
  <si>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</si>
  <si>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</si>
  <si>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</si>
  <si>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</si>
  <si>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</si>
  <si>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</si>
  <si>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</si>
  <si>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</si>
  <si>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</si>
  <si>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</si>
  <si>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</si>
  <si>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</si>
  <si>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</si>
  <si>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</si>
  <si>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</si>
  <si>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</si>
  <si>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</si>
  <si>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</si>
  <si>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</si>
  <si>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</si>
  <si>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</si>
  <si>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</si>
  <si>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</si>
  <si>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</si>
  <si>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</si>
  <si>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</si>
  <si>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</si>
  <si>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</si>
  <si>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</si>
  <si>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</si>
  <si>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</si>
  <si>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</si>
  <si>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</si>
  <si>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</si>
  <si>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</si>
  <si>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</si>
  <si>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</si>
  <si>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</si>
  <si>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</si>
  <si>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</si>
  <si>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</si>
  <si>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</si>
  <si>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</si>
  <si>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</si>
  <si>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</si>
  <si>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</si>
  <si>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</si>
  <si>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</si>
  <si>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</si>
  <si>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</si>
  <si>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</si>
  <si>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</si>
  <si>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</si>
  <si>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</si>
  <si>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</si>
  <si>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</si>
  <si>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</si>
  <si>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</si>
  <si>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</si>
  <si>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</si>
  <si>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</si>
  <si>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</si>
  <si>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</si>
  <si>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</si>
  <si>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</si>
  <si>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</si>
  <si>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</si>
  <si>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</si>
  <si>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</si>
  <si>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</si>
  <si>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</si>
  <si>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</si>
  <si>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</si>
  <si>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</si>
  <si>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</si>
  <si>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</si>
  <si>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</si>
  <si>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</si>
  <si>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</si>
  <si>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</si>
  <si>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</si>
  <si>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</si>
  <si>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</si>
  <si>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</si>
  <si>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</si>
  <si>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</si>
  <si>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</si>
  <si>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</si>
  <si>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</si>
  <si>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</si>
  <si>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</si>
  <si>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</si>
  <si>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</si>
  <si>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</si>
  <si>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</si>
  <si>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</si>
  <si>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</si>
  <si>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</si>
  <si>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</si>
  <si>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</si>
  <si>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</si>
  <si>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</si>
  <si>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</si>
  <si>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</si>
  <si>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</si>
  <si>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</si>
  <si>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</si>
  <si>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</si>
  <si>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</si>
  <si>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</si>
  <si>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</si>
  <si>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</si>
  <si>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</si>
  <si>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</si>
  <si>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</si>
  <si>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</si>
  <si>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</si>
  <si>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</si>
  <si>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</si>
  <si>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</si>
  <si>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</si>
  <si>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</si>
  <si>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</si>
  <si>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</si>
  <si>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</si>
  <si>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</si>
  <si>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</si>
  <si>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</si>
  <si>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</si>
  <si>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</si>
  <si>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</si>
  <si>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</si>
  <si>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</si>
  <si>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</si>
  <si>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</si>
  <si>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</si>
  <si>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</si>
  <si>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</si>
  <si>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</si>
  <si>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</si>
  <si>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</si>
  <si>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</si>
  <si>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</si>
  <si>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</si>
  <si>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</si>
  <si>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</si>
  <si>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</si>
  <si>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</si>
  <si>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</si>
  <si>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</si>
  <si>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</si>
  <si>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</si>
  <si>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</si>
  <si>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</si>
  <si>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</si>
  <si>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</si>
  <si>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</si>
  <si>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</si>
  <si>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</si>
  <si>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</si>
  <si>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</si>
  <si>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</si>
  <si>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</si>
  <si>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</si>
  <si>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</si>
  <si>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</si>
  <si>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</si>
  <si>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</si>
  <si>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</si>
  <si>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</si>
  <si>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</si>
  <si>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</si>
  <si>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</si>
  <si>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</si>
  <si>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</si>
  <si>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</si>
  <si>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</si>
  <si>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</si>
  <si>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</si>
  <si>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</si>
  <si>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</si>
  <si>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</si>
  <si>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</si>
  <si>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</si>
  <si>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</si>
  <si>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</si>
  <si>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</si>
  <si>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</si>
  <si>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</si>
  <si>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</si>
  <si>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</si>
  <si>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</si>
  <si>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</si>
  <si>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</si>
  <si>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</si>
  <si>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</si>
  <si>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</si>
  <si>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</si>
  <si>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</si>
  <si>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</si>
  <si>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</si>
  <si>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</si>
  <si>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</si>
  <si>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</si>
  <si>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</si>
  <si>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</si>
  <si>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</si>
  <si>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</si>
  <si>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</si>
  <si>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</si>
  <si>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</si>
  <si>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</si>
  <si>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</si>
  <si>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</si>
  <si>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</si>
  <si>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</si>
  <si>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</si>
  <si>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</si>
  <si>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</si>
  <si>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</si>
  <si>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</si>
  <si>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</si>
  <si>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</si>
  <si>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</si>
  <si>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</si>
  <si>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</si>
  <si>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</si>
  <si>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</si>
  <si>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</si>
  <si>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</si>
  <si>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</si>
  <si>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</si>
  <si>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</si>
  <si>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</si>
  <si>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</si>
  <si>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</si>
  <si>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</si>
  <si>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</si>
  <si>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</si>
  <si>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</si>
  <si>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</si>
  <si>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</si>
  <si>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</si>
  <si>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</si>
  <si>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</si>
  <si>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</si>
  <si>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</si>
  <si>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</si>
  <si>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</si>
  <si>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</si>
  <si>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</si>
  <si>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</si>
  <si>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</si>
  <si>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</si>
  <si>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</si>
  <si>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</si>
  <si>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</si>
  <si>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</si>
  <si>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</si>
  <si>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</si>
  <si>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</si>
  <si>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</si>
  <si>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</si>
  <si>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</si>
  <si>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</si>
  <si>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</si>
  <si>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</si>
  <si>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</si>
  <si>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</si>
  <si>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</si>
  <si>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</si>
  <si>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</si>
  <si>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</si>
  <si>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</si>
  <si>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</si>
  <si>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</si>
  <si>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</si>
  <si>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</si>
  <si>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</si>
  <si>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</si>
  <si>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</si>
  <si>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</si>
  <si>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</si>
  <si>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</si>
  <si>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</si>
  <si>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</si>
  <si>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</si>
  <si>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</si>
  <si>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</si>
  <si>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</si>
  <si>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</si>
  <si>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</si>
  <si>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</si>
  <si>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</si>
  <si>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</si>
  <si>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</si>
  <si>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</si>
  <si>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</si>
  <si>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</si>
  <si>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</si>
  <si>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</si>
  <si>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</si>
  <si>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</si>
  <si>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</si>
  <si>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</si>
  <si>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</si>
  <si>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</si>
  <si>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</si>
  <si>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</si>
  <si>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</si>
  <si>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</si>
  <si>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</si>
  <si>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</si>
  <si>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</si>
  <si>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</si>
  <si>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</si>
  <si>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</si>
  <si>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</si>
  <si>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</si>
  <si>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</si>
  <si>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</si>
  <si>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</si>
  <si>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</si>
  <si>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</si>
  <si>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</si>
  <si>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</si>
  <si>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</si>
  <si>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</si>
  <si>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</si>
  <si>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</si>
  <si>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</si>
  <si>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</si>
  <si>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</si>
  <si>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</si>
  <si>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</si>
  <si>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</si>
  <si>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</si>
  <si>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</si>
  <si>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</si>
  <si>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</si>
  <si>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</si>
  <si>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</si>
  <si>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</si>
  <si>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</si>
  <si>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</si>
  <si>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</si>
  <si>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</si>
  <si>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</si>
  <si>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</si>
  <si>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</si>
  <si>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</si>
  <si>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</si>
  <si>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</si>
  <si>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</si>
  <si>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</si>
  <si>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</si>
  <si>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</si>
  <si>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</si>
  <si>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</si>
  <si>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</si>
  <si>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</si>
  <si>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</si>
  <si>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</si>
  <si>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</si>
  <si>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</si>
  <si>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</si>
  <si>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</si>
  <si>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</si>
  <si>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</si>
  <si>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</si>
  <si>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</si>
  <si>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</si>
  <si>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</si>
  <si>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</si>
  <si>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</si>
  <si>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</si>
  <si>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</si>
  <si>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</si>
  <si>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</si>
  <si>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</si>
  <si>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</si>
  <si>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</si>
  <si>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</si>
  <si>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</si>
  <si>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</si>
  <si>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</si>
  <si>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</si>
  <si>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</si>
  <si>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</si>
  <si>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</si>
  <si>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</si>
  <si>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</si>
  <si>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</si>
  <si>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</si>
  <si>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</si>
  <si>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</si>
  <si>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</si>
  <si>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</si>
  <si>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</si>
  <si>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</si>
  <si>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</si>
  <si>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</si>
  <si>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</si>
  <si>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</si>
  <si>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</si>
  <si>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</si>
  <si>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</si>
  <si>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</si>
  <si>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</si>
  <si>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</si>
  <si>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</si>
  <si>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</si>
  <si>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</si>
  <si>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</si>
  <si>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</si>
  <si>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</si>
  <si>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</si>
  <si>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</si>
  <si>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</si>
  <si>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</si>
  <si>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</si>
  <si>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</si>
  <si>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</si>
  <si>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</si>
  <si>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</si>
  <si>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</si>
  <si>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</si>
  <si>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</si>
  <si>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</si>
  <si>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</si>
  <si>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</si>
  <si>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</si>
  <si>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</si>
  <si>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</si>
  <si>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</si>
  <si>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</si>
  <si>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</si>
  <si>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</si>
  <si>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</si>
  <si>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</si>
  <si>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</si>
  <si>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</si>
  <si>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</si>
  <si>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</si>
  <si>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</si>
  <si>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</si>
  <si>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</si>
  <si>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</si>
  <si>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</si>
  <si>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</si>
  <si>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</si>
  <si>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</si>
  <si>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</si>
  <si>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</si>
  <si>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</si>
  <si>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</si>
  <si>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</si>
  <si>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</si>
  <si>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</si>
  <si>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</si>
  <si>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</si>
  <si>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</si>
  <si>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</si>
  <si>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</si>
  <si>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</si>
  <si>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</si>
  <si>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</si>
  <si>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</si>
  <si>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</si>
  <si>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</si>
  <si>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</si>
  <si>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</si>
  <si>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</si>
  <si>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</si>
  <si>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</si>
  <si>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</si>
  <si>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</si>
  <si>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</si>
  <si>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</si>
  <si>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</si>
  <si>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</si>
  <si>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</si>
  <si>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</si>
  <si>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</si>
  <si>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</si>
  <si>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</si>
  <si>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</si>
  <si>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</si>
  <si>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</si>
  <si>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</si>
  <si>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</si>
  <si>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</si>
  <si>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</si>
  <si>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</si>
  <si>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</si>
  <si>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</si>
  <si>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</si>
  <si>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</si>
  <si>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</si>
  <si>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</si>
  <si>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</si>
  <si>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</si>
  <si>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</si>
  <si>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</si>
  <si>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</si>
  <si>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</si>
  <si>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</si>
  <si>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</si>
  <si>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</si>
  <si>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</si>
  <si>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</si>
  <si>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</si>
  <si>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</si>
  <si>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</si>
  <si>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</si>
  <si>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</si>
  <si>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</si>
  <si>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</si>
  <si>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</si>
  <si>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</si>
  <si>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</si>
  <si>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</si>
  <si>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</si>
  <si>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</si>
  <si>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</si>
  <si>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</si>
  <si>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</si>
  <si>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</si>
  <si>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</si>
  <si>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</si>
  <si>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</si>
  <si>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</si>
  <si>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</si>
  <si>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</si>
  <si>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</si>
  <si>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</si>
  <si>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</si>
  <si>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</si>
  <si>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</si>
  <si>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</si>
  <si>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</si>
  <si>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</si>
  <si>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</si>
  <si>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</si>
  <si>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</si>
  <si>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</si>
  <si>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</si>
  <si>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</si>
  <si>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</si>
  <si>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</si>
  <si>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</si>
  <si>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</si>
  <si>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</si>
  <si>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</si>
  <si>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</si>
  <si>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</si>
  <si>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</si>
  <si>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</si>
  <si>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</si>
  <si>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</si>
  <si>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</si>
  <si>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</si>
  <si>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</si>
  <si>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</si>
  <si>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</si>
  <si>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</si>
  <si>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</si>
  <si>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</si>
  <si>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</si>
  <si>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</si>
  <si>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</si>
  <si>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</si>
  <si>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</si>
  <si>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</si>
  <si>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</si>
  <si>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</si>
  <si>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</si>
  <si>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</si>
  <si>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</si>
  <si>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</si>
  <si>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</si>
  <si>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</si>
  <si>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</si>
  <si>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</si>
  <si>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</si>
  <si>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</si>
  <si>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</si>
  <si>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</si>
  <si>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</si>
  <si>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</si>
  <si>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</si>
  <si>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</si>
  <si>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</si>
  <si>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</si>
  <si>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</si>
  <si>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</si>
  <si>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</si>
  <si>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</si>
  <si>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</si>
  <si>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</si>
  <si>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</si>
  <si>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</si>
  <si>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</si>
  <si>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</si>
  <si>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</si>
  <si>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</si>
  <si>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</si>
  <si>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</si>
  <si>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</si>
  <si>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</si>
  <si>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</si>
  <si>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</si>
  <si>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</si>
  <si>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</si>
  <si>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</si>
  <si>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</si>
  <si>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</si>
  <si>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</si>
  <si>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</si>
  <si>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</si>
  <si>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</si>
  <si>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</si>
  <si>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</si>
  <si>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</si>
  <si>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</si>
  <si>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</si>
  <si>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</si>
  <si>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</si>
  <si>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</si>
  <si>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</si>
  <si>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</si>
  <si>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</si>
  <si>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</si>
  <si>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</si>
  <si>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</si>
  <si>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</si>
  <si>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</si>
  <si>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</si>
  <si>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</si>
  <si>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</si>
  <si>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</si>
  <si>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</si>
  <si>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</si>
  <si>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</si>
  <si>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</si>
  <si>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</si>
  <si>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</si>
  <si>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</si>
  <si>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</si>
  <si>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</si>
  <si>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</si>
  <si>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</si>
  <si>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</si>
  <si>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</si>
  <si>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</si>
  <si>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</si>
  <si>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</si>
  <si>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</si>
  <si>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</si>
  <si>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</si>
  <si>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</si>
  <si>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</si>
  <si>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</si>
  <si>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</si>
  <si>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</si>
  <si>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</si>
  <si>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</si>
  <si>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</si>
  <si>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</si>
  <si>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</si>
  <si>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</si>
  <si>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</si>
  <si>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</si>
  <si>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</si>
  <si>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</si>
  <si>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</si>
  <si>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</si>
  <si>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</si>
  <si>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</si>
  <si>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</si>
  <si>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</si>
  <si>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</si>
  <si>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</si>
  <si>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</si>
  <si>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</si>
  <si>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</si>
  <si>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</si>
  <si>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</si>
  <si>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</si>
  <si>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</si>
  <si>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</si>
  <si>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</si>
  <si>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</si>
  <si>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</si>
  <si>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</si>
  <si>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</si>
  <si>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</si>
  <si>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</si>
  <si>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</si>
  <si>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</si>
  <si>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</si>
  <si>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</si>
  <si>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</si>
  <si>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</si>
  <si>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</si>
  <si>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</si>
  <si>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</si>
  <si>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</si>
  <si>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</si>
  <si>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</si>
  <si>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</si>
  <si>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</si>
  <si>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</si>
  <si>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</si>
  <si>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</si>
  <si>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</si>
  <si>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</si>
  <si>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</si>
  <si>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</si>
  <si>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</si>
  <si>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</si>
  <si>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</si>
  <si>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</si>
  <si>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</si>
  <si>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</si>
  <si>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</si>
  <si>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</si>
  <si>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</si>
  <si>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</si>
  <si>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</si>
  <si>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</si>
  <si>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</si>
  <si>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</si>
  <si>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</si>
  <si>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</si>
  <si>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</si>
  <si>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</si>
  <si>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</si>
  <si>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</si>
  <si>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</si>
  <si>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</si>
  <si>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</si>
  <si>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</si>
  <si>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</si>
  <si>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</si>
  <si>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</si>
  <si>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</si>
  <si>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</si>
  <si>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</si>
  <si>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</si>
  <si>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</si>
  <si>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</si>
  <si>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</si>
  <si>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</si>
  <si>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</si>
  <si>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</si>
  <si>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</si>
  <si>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</si>
  <si>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</si>
  <si>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</si>
  <si>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</si>
  <si>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</si>
  <si>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</si>
  <si>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</si>
  <si>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</si>
  <si>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</si>
  <si>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</si>
  <si>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</si>
  <si>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</si>
  <si>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</si>
  <si>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</si>
  <si>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</si>
  <si>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</si>
  <si>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</si>
  <si>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</si>
  <si>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</si>
  <si>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</si>
  <si>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</si>
  <si>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</si>
  <si>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</si>
  <si>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</si>
  <si>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</si>
  <si>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</si>
  <si>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</si>
  <si>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</si>
  <si>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</si>
  <si>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</si>
  <si>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</si>
  <si>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</si>
  <si>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</si>
  <si>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</si>
  <si>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</si>
  <si>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</si>
  <si>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</si>
  <si>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</si>
  <si>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</si>
  <si>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</si>
  <si>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</si>
  <si>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</si>
  <si>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</si>
  <si>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</si>
  <si>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</si>
  <si>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</si>
  <si>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</si>
  <si>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</si>
  <si>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</si>
  <si>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</si>
  <si>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</si>
  <si>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</si>
  <si>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</si>
  <si>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</si>
  <si>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</si>
  <si>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</si>
  <si>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</si>
  <si>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</si>
  <si>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</si>
  <si>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</si>
  <si>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</si>
  <si>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</si>
  <si>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</si>
  <si>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</si>
  <si>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</si>
  <si>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</si>
  <si>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</si>
  <si>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</si>
  <si>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</si>
  <si>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</si>
  <si>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</si>
  <si>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</si>
  <si>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</si>
  <si>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</si>
  <si>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</si>
  <si>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</si>
  <si>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</si>
  <si>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</si>
  <si>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</si>
  <si>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</si>
  <si>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</si>
  <si>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</si>
  <si>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</si>
  <si>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</si>
  <si>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</si>
  <si>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</si>
  <si>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</si>
  <si>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</si>
  <si>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</si>
  <si>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</si>
  <si>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</si>
  <si>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</si>
  <si>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</si>
  <si>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</si>
  <si>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</si>
  <si>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</si>
  <si>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</si>
  <si>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</si>
  <si>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</si>
  <si>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</si>
  <si>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</si>
  <si>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</si>
  <si>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</si>
  <si>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</si>
  <si>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</si>
  <si>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</si>
  <si>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</si>
  <si>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</si>
  <si>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</si>
  <si>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</si>
  <si>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</si>
  <si>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</si>
  <si>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</si>
  <si>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</si>
  <si>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</si>
  <si>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</si>
  <si>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</si>
  <si>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</si>
  <si>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</si>
  <si>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</si>
  <si>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</si>
  <si>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</si>
  <si>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</si>
  <si>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</si>
  <si>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</si>
  <si>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</si>
  <si>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</si>
  <si>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</si>
  <si>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</si>
  <si>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</si>
  <si>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</si>
  <si>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</si>
  <si>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</si>
  <si>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</si>
  <si>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</si>
  <si>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</si>
  <si>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</si>
  <si>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</si>
  <si>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</si>
  <si>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</si>
  <si>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</si>
  <si>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</si>
  <si>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</si>
  <si>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</si>
  <si>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</si>
  <si>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</si>
  <si>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</si>
  <si>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</si>
  <si>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</si>
  <si>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</si>
  <si>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</si>
  <si>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</si>
  <si>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</si>
  <si>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</si>
  <si>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</si>
  <si>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</si>
  <si>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</si>
  <si>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</si>
  <si>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</si>
  <si>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</si>
  <si>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</si>
  <si>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</si>
  <si>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</si>
  <si>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</si>
  <si>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</si>
  <si>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</si>
  <si>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</si>
  <si>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</si>
  <si>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</si>
  <si>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</si>
  <si>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</si>
  <si>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</si>
  <si>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</si>
  <si>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</si>
  <si>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</si>
  <si>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</si>
  <si>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</si>
  <si>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</si>
  <si>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</si>
  <si>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</si>
  <si>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</si>
  <si>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</si>
  <si>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</si>
  <si>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</si>
  <si>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</si>
  <si>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</si>
  <si>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</si>
  <si>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</si>
  <si>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</si>
  <si>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</si>
  <si>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</si>
  <si>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</si>
  <si>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</si>
  <si>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</si>
  <si>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</si>
  <si>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</si>
  <si>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</si>
  <si>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</si>
  <si>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</si>
  <si>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</si>
  <si>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</si>
  <si>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</si>
  <si>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</si>
  <si>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</si>
  <si>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</si>
  <si>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</si>
  <si>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</si>
  <si>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</si>
  <si>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</si>
  <si>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</si>
  <si>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</si>
  <si>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</si>
  <si>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</si>
  <si>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</si>
  <si>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</si>
  <si>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</si>
  <si>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</si>
  <si>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</si>
  <si>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</si>
  <si>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</si>
  <si>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</si>
  <si>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</si>
  <si>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</si>
  <si>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</si>
  <si>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</si>
  <si>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</si>
  <si>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</si>
  <si>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</si>
  <si>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</si>
  <si>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</si>
  <si>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</si>
  <si>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</si>
  <si>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</si>
  <si>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</si>
  <si>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</si>
  <si>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</si>
  <si>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</si>
  <si>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</si>
  <si>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</si>
  <si>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</si>
  <si>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</si>
  <si>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</si>
  <si>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</si>
  <si>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</si>
  <si>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</si>
  <si>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</si>
  <si>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</si>
  <si>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</si>
  <si>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</si>
  <si>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</si>
  <si>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</si>
  <si>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</si>
  <si>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</si>
  <si>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</si>
  <si>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</si>
  <si>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</si>
  <si>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</si>
  <si>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</si>
  <si>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</si>
  <si>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</si>
  <si>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</si>
  <si>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</si>
  <si>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</si>
  <si>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</si>
  <si>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</si>
  <si>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</si>
  <si>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</si>
  <si>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</si>
  <si>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</si>
  <si>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</si>
  <si>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</si>
  <si>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</si>
  <si>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</si>
  <si>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</si>
  <si>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</si>
  <si>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</si>
  <si>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</si>
  <si>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</si>
  <si>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</si>
  <si>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</si>
  <si>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</si>
  <si>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</si>
  <si>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</si>
  <si>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</si>
  <si>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</si>
  <si>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</si>
  <si>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</si>
  <si>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</si>
  <si>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</si>
  <si>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</si>
  <si>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</si>
  <si>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</si>
  <si>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</si>
  <si>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</si>
  <si>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</si>
  <si>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</si>
  <si>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</si>
  <si>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</si>
  <si>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</si>
  <si>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</si>
  <si>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</si>
  <si>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</si>
  <si>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</si>
  <si>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</si>
  <si>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</si>
  <si>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</si>
  <si>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</si>
  <si>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</si>
  <si>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</si>
  <si>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</si>
  <si>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</si>
  <si>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</si>
  <si>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</si>
  <si>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</si>
  <si>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</si>
  <si>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</si>
  <si>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</si>
  <si>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</si>
  <si>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</si>
  <si>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</si>
  <si>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</si>
  <si>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</si>
  <si>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</si>
  <si>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</si>
  <si>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</si>
  <si>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</si>
  <si>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</si>
  <si>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</si>
  <si>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</si>
  <si>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</si>
  <si>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</si>
  <si>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</si>
  <si>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</si>
  <si>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</si>
  <si>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</si>
  <si>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</si>
  <si>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</si>
  <si>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</si>
  <si>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</si>
  <si>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</si>
  <si>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</si>
  <si>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</si>
  <si>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</si>
  <si>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</si>
  <si>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</si>
  <si>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</si>
  <si>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</si>
  <si>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</si>
  <si>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</si>
  <si>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</si>
  <si>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</si>
  <si>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</si>
  <si>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</si>
  <si>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</si>
  <si>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</si>
  <si>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</si>
  <si>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</si>
  <si>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</si>
  <si>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</si>
  <si>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</si>
  <si>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</si>
  <si>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</si>
  <si>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</si>
  <si>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</si>
  <si>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</si>
  <si>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</si>
  <si>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</si>
  <si>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</si>
  <si>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</si>
  <si>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</si>
  <si>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</si>
  <si>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</si>
  <si>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</si>
  <si>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</si>
  <si>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</si>
  <si>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</si>
  <si>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</si>
  <si>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</si>
  <si>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</si>
  <si>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</si>
  <si>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</si>
  <si>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</si>
  <si>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</si>
  <si>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</si>
  <si>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</si>
  <si>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</si>
  <si>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</si>
  <si>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</si>
  <si>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</si>
  <si>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</si>
  <si>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</si>
  <si>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</si>
  <si>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</si>
  <si>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</si>
  <si>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</si>
  <si>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</si>
  <si>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</si>
  <si>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</si>
  <si>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</si>
  <si>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</si>
  <si>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</si>
  <si>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</si>
  <si>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</si>
  <si>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</si>
  <si>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</si>
  <si>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</si>
  <si>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</si>
  <si>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</si>
  <si>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</si>
  <si>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</si>
  <si>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</si>
  <si>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</si>
  <si>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</si>
  <si>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</si>
  <si>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</si>
  <si>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</si>
  <si>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</si>
  <si>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</si>
  <si>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</si>
  <si>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</si>
  <si>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</si>
  <si>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</si>
  <si>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</si>
  <si>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</si>
  <si>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</si>
  <si>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</si>
  <si>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</si>
  <si>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</si>
  <si>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</si>
  <si>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</si>
  <si>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</si>
  <si>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</si>
  <si>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</si>
  <si>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</si>
  <si>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</si>
  <si>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</si>
  <si>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</si>
  <si>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</si>
  <si>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</si>
  <si>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</si>
  <si>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</si>
  <si>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</si>
  <si>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</si>
  <si>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</si>
  <si>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</si>
  <si>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</si>
  <si>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</si>
  <si>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</si>
  <si>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</si>
  <si>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</si>
  <si>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</si>
  <si>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</si>
  <si>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</si>
  <si>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</si>
  <si>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</si>
  <si>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</si>
  <si>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</si>
  <si>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</si>
  <si>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</si>
  <si>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</si>
  <si>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</si>
  <si>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</si>
  <si>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</si>
  <si>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</si>
  <si>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</si>
  <si>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</si>
  <si>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</si>
  <si>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</si>
  <si>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</si>
  <si>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</si>
  <si>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</si>
  <si>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</si>
  <si>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</si>
  <si>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</si>
  <si>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</si>
  <si>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</si>
  <si>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</si>
  <si>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</si>
  <si>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</si>
  <si>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</si>
  <si>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</si>
  <si>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</si>
  <si>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</si>
  <si>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Restored by PG </t>
  </si>
  <si>
    <t>PCM-20251117-00001452</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</si>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</sst>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6" totalsRowShown="0" headerRowDxfId="157" dataDxfId="156" headerRowBorderDxfId="154" tableBorderDxfId="155" totalsRowBorderDxfId="153">
  <autoFilter ref="A1:CJ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7" totalsRowShown="0" headerRowDxfId="64" dataDxfId="63" headerRowBorderDxfId="61" tableBorderDxfId="62">
  <autoFilter ref="A1:L98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315.78208043981431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45978.73050636574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45978.73050636574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45978.73050636574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45978.73050636574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45978.73050636574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45978.73050636574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45978.73050636574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45978.73050636574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45978.73050636574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45978.73050636574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45978.73050636574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45978.73050636574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45978.73050636574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45978.73050636574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45978.73050636574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45978.73050636574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45978.73050636574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45978.73050636574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45978.73050636574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45978.73050636574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45978.73050636574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45978.73050636574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45978.73050636574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45978.73050636574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45978.73050636574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45978.73050636574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45978.73050636574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45978.73050636574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45978.73050636574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45978.73050636574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45978.73050636574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45978.73050636574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45978.73050636574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45978.73050636574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45978.73050636574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45978.73050636574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45978.73050636574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45978.73050636574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45978.73050636574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45978.73050636574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45978.73050636574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45978.73050636574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45978.73050636574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45978.73050636574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45978.73050636574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45978.73050636574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45978.73050636574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45978.73050636574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45978.73050636574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45978.73050636574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45978.73050636574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45978.73050636574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45978.73050636574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45978.73050636574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45978.73050636574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45978.73050636574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45978.73050636574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45978.73050636574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45978.73050636574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45978.73050636574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45978.73050636574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45978.73050636574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45978.73050636574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45978.73050636574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45978.73050636574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45978.73050636574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45978.73050636574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45978.73050636574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45978.73050636574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45978.73050636574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6"/>
  <sheetViews>
    <sheetView workbookViewId="0">
      <pane ySplit="1" topLeftCell="A2" activePane="bottomLeft" state="frozen"/>
      <selection pane="bottomLeft" activeCell="K17" sqref="K1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153.73066840277897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2.2941637731491937</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0.1074739583345945</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45978.73050636574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45978.73050636574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45978.73050636574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45978.73050636574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45978.73050636574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45978.73050636574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45978.73050636574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45978.73050636574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45978.73050636574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45978.73050636574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45978.73050636574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45978.73050636574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45978.73050636574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45978.73050636574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45978.73050636574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45978.73050636574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45978.73050636574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45978.73050636574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45978.73050636574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45978.73050636574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45978.73050636574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45978.73050636574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45978.73050636574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45978.73050636574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45978.73050636574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45978.73050636574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45978.73050636574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45978.73050636574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45978.73050636574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45978.73050636574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45978.73050636574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45978.73050636574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45978.73050636574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45978.73050636574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45978.73050636574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45978.73050636574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45978.73050636574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45978.73050636574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45978.73050636574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45978.73050636574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45978.73050636574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45978.73050636574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45978.73050636574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45978.73050636574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45978.73050636574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45978.73050636574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45978.73050636574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45978.73050636574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45978.73050636574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45978.73050636574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45978.73050636574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45978.73050636574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45978.73050636574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45978.73050636574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45978.73050636574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45978.73050636574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45978.73050636574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45978.73050636574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45978.73050636574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45978.73050636574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45978.73050636574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45978.73050636574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45978.73050636574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45978.73050636574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45978.73050636574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45978.73050636574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45978.73050636574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45978.73050636574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45978.73050636574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45978.73050636574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45978.73050636574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45978.73050636574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45978.73050636574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45978.73050636574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45978.73050636574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45978.73050636574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45978.73050636574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45978.73050636574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45978.73050636574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45978.73050636574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45978.73050636574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45978.73050636574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45978.73050636574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45978.73050636574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45978.73050636574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45978.73050636574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45978.73050636574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45978.73050636574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45978.73050636574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45978.73050636574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45978.73050636574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45978.73050636574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45978.73050636574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45978.73050636574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45978.73050636574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45978.73050636574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45978.73050636574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45978.73050636574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45978.73050636574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45978.73050636574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45978.73050636574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45978.73050636574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45978.73050636574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45978.73050636574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45978.73050636574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45978.73050636574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45978.73050636574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45978.73050636574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45978.73050636574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45978.73050636574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45978.73050636574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45978.73050636574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45978.73050636574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45978.73050636574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45978.73050636574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45978.73050636574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45978.73050636574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45978.73050636574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45978.73050636574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45978.73050636574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45978.73050636574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45978.73050636574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45978.73050636574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45978.73050636574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45978.73050636574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45978.73050636574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45978.73050636574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45978.73050636574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45978.73050636574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45978.73050636574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45978.73050636574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45978.73050636574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45978.73050636574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45978.73050636574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45978.73050636574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45978.73050636574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45978.73050636574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45978.73050636574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45978.73050636574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45978.73050636574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45978.73050636574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45978.73050636574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45978.73050636574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45978.73050636574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45978.73050636574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45978.73050636574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45978.73050636574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45978.73050636574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45978.73050636574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45978.73050636574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45978.73050636574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45978.73050636574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45978.73050636574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45978.73050636574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45978.73050636574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45978.73050636574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45978.73050636574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45978.73050636574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45978.73050636574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45978.73050636574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45978.73050636574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45978.73050636574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45978.73050636574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45978.73050636574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45978.73050636574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45978.73050636574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45978.73050636574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45978.73050636574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45978.73050636574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45978.73050636574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45978.73050636574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45978.73050636574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45978.73050636574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45978.73050636574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45978.73050636574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45978.73050636574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45978.73050636574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45978.73050636574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45978.73050636574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45978.73050636574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45978.73050636574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45978.73050636574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45978.73050636574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45978.73050636574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45978.73050636574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45978.73050636574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45978.73050636574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45978.73050636574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45978.73050636574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45978.73050636574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45978.73050636574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45978.73050636574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45978.73050636574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45978.73050636574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45978.73050636574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45978.73050636574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45978.73050636574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45978.73050636574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45978.73050636574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45978.73050636574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45978.73050636574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sheetData>
  <dataValidations count="2">
    <dataValidation allowBlank="1" showInputMessage="1" showErrorMessage="1" sqref="E1" xr:uid="{4D935161-CDD3-4592-B877-3FB59C99E142}"/>
    <dataValidation type="list" allowBlank="1" showInputMessage="1" showErrorMessage="1" sqref="E3:E20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7"/>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9" t="s">
        <v>39110</v>
      </c>
      <c r="B2" s="61" t="str">
        <f>IFERROR(VLOOKUP(D2,DB!A:K,11,0),"")</f>
        <v>R3</v>
      </c>
      <c r="C2" s="18">
        <v>1</v>
      </c>
      <c r="D2" s="18" t="s">
        <v>25701</v>
      </c>
      <c r="E2" s="18" t="s">
        <v>39021</v>
      </c>
      <c r="F2" s="20">
        <v>45978.655509259261</v>
      </c>
      <c r="G2" s="21">
        <f t="shared" ref="G2:G12" ca="1" si="0">IFERROR(NOW()-F2,"-")</f>
        <v>7.4997106479713693E-2</v>
      </c>
      <c r="H2" s="22">
        <v>45978.655509259261</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45978.73050636574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45978.73050636574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45978.73050636574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45978.73050636574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45978.73050636574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45978.73050636574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45978.73050636574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45978.73050636574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45978.73050636574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45978.73050636574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45978.73050636574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45978.73050636574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45978.73050636574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45978.73050636574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45978.73050636574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45978.73050636574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45978.73050636574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45978.73050636574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45978.73050636574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45978.73050636574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45978.73050636574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45978.73050636574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45978.73050636574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45978.73050636574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45978.73050636574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45978.73050636574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45978.73050636574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45978.73050636574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45978.73050636574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45978.73050636574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45978.73050636574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45978.73050636574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45978.73050636574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45978.73050636574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45978.73050636574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45978.73050636574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45978.73050636574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45978.73050636574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45978.73050636574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45978.73050636574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45978.73050636574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45978.73050636574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45978.73050636574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45978.73050636574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45978.73050636574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45978.73050636574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45978.73050636574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45978.73050636574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45978.73050636574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45978.73050636574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45978.73050636574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45978.73050636574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45978.73050636574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45978.73050636574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45978.73050636574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45978.73050636574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45978.73050636574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45978.73050636574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45978.73050636574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45978.73050636574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45978.73050636574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45978.73050636574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45978.73050636574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45978.73050636574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45978.73050636574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45978.73050636574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45978.73050636574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45978.73050636574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45978.73050636574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45978.73050636574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45978.73050636574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45978.73050636574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45978.73050636574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45978.73050636574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45978.73050636574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45978.73050636574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45978.73050636574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45978.73050636574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45978.73050636574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45978.73050636574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45978.73050636574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45978.73050636574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45978.73050636574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45978.73050636574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45978.73050636574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45978.73050636574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45978.73050636574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45978.73050636574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45978.73050636574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45978.73050636574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45978.73050636574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45978.73050636574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45978.73050636574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45978.73050636574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45978.73050636574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45978.73050636574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45978.73050636574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45978.73050636574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45978.73050636574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45978.73050636574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45978.73050636574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45978.73050636574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45978.73050636574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45978.73050636574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45978.73050636574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45978.73050636574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45978.73050636574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45978.73050636574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45978.73050636574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45978.73050636574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45978.73050636574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45978.73050636574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45978.73050636574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45978.73050636574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45978.73050636574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45978.73050636574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45978.73050636574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45978.73050636574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45978.73050636574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45978.73050636574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45978.73050636574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45978.73050636574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45978.73050636574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45978.73050636574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45978.73050636574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45978.73050636574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45978.73050636574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45978.73050636574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45978.73050636574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45978.73050636574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45978.73050636574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45978.73050636574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45978.73050636574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45978.73050636574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45978.73050636574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45978.73050636574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45978.73050636574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45978.73050636574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45978.73050636574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45978.73050636574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45978.73050636574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45978.73050636574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45978.73050636574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45978.73050636574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45978.73050636574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45978.73050636574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45978.73050636574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45978.73050636574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45978.73050636574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45978.73050636574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45978.73050636574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45978.73050636574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45978.73050636574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45978.73050636574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45978.73050636574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45978.73050636574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45978.73050636574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45978.73050636574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45978.73050636574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45978.73050636574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45978.73050636574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45978.73050636574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45978.73050636574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45978.73050636574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45978.73050636574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45978.73050636574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45978.73050636574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45978.73050636574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45978.73050636574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45978.73050636574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45978.73050636574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45978.73050636574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45978.73050636574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45978.73050636574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45978.73050636574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45978.73050636574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45978.73050636574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45978.73050636574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45978.73050636574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45978.73050636574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45978.73050636574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45978.73050636574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45978.73050636574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45978.73050636574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45978.73050636574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45978.73050636574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45978.73050636574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45978.73050636574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45978.73050636574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45978.73050636574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45978.73050636574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45978.73050636574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45978.73050636574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45978.73050636574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45978.73050636574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45978.73050636574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45978.73050636574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45978.73050636574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45978.73050636574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45978.73050636574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45978.73050636574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45978.73050636574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45978.73050636574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45978.73050636574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45978.73050636574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45978.73050636574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45978.73050636574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45978.73050636574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45978.73050636574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45978.73050636574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45978.73050636574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45978.73050636574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45978.73050636574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45978.73050636574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45978.73050636574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45978.73050636574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45978.73050636574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45978.73050636574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45978.73050636574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45978.73050636574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45978.73050636574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45978.73050636574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45978.73050636574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45978.73050636574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45978.73050636574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45978.73050636574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45978.73050636574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45978.73050636574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45978.73050636574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45978.73050636574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45978.73050636574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45978.73050636574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45978.73050636574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45978.73050636574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45978.73050636574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45978.73050636574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45978.73050636574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45978.73050636574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45978.73050636574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45978.73050636574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45978.73050636574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45978.73050636574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45978.73050636574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45978.73050636574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45978.73050636574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45978.73050636574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45978.73050636574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45978.73050636574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45978.73050636574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45978.73050636574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45978.73050636574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45978.73050636574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45978.73050636574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45978.73050636574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45978.73050636574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45978.73050636574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45978.73050636574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45978.73050636574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45978.73050636574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45978.73050636574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45978.73050636574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45978.73050636574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45978.73050636574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45978.73050636574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45978.73050636574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45978.73050636574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45978.73050636574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45978.73050636574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45978.73050636574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45978.73050636574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45978.73050636574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45978.73050636574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45978.73050636574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45978.73050636574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45978.73050636574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45978.73050636574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45978.73050636574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45978.73050636574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45978.73050636574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45978.73050636574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45978.73050636574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45978.73050636574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45978.73050636574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45978.73050636574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45978.73050636574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45978.73050636574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45978.73050636574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45978.73050636574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45978.73050636574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45978.73050636574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45978.73050636574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45978.73050636574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45978.73050636574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45978.73050636574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45978.73050636574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45978.73050636574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45978.73050636574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45978.73050636574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45978.73050636574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45978.73050636574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45978.73050636574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45978.73050636574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45978.73050636574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45978.73050636574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45978.73050636574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45978.73050636574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45978.73050636574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45978.73050636574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45978.73050636574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45978.73050636574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45978.73050636574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45978.73050636574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45978.73050636574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45978.73050636574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45978.73050636574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45978.73050636574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45978.73050636574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45978.73050636574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45978.73050636574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45978.73050636574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45978.73050636574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45978.73050636574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45978.73050636574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45978.73050636574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45978.73050636574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45978.73050636574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45978.73050636574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45978.73050636574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45978.73050636574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45978.73050636574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45978.73050636574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45978.73050636574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45978.73050636574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45978.73050636574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45978.73050636574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45978.73050636574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45978.73050636574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45978.73050636574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45978.73050636574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45978.73050636574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45978.73050636574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45978.73050636574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45978.73050636574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45978.73050636574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45978.73050636574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45978.73050636574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45978.73050636574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45978.73050636574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45978.73050636574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45978.73050636574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45978.73050636574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45978.73050636574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45978.73050636574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45978.73050636574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45978.73050636574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45978.73050636574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45978.73050636574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45978.73050636574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45978.73050636574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45978.73050636574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45978.73050636574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45978.73050636574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45978.73050636574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45978.73050636574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45978.73050636574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45978.73050636574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45978.73050636574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45978.73050636574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45978.73050636574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45978.73050636574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45978.73050636574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45978.73050636574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45978.73050636574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45978.73050636574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45978.73050636574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45978.73050636574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45978.73050636574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45978.73050636574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45978.73050636574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45978.73050636574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45978.73050636574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45978.73050636574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45978.73050636574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45978.73050636574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45978.73050636574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45978.73050636574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45978.73050636574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45978.73050636574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45978.73050636574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45978.73050636574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45978.73050636574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45978.73050636574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45978.73050636574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45978.73050636574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45978.73050636574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45978.73050636574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45978.73050636574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45978.73050636574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45978.73050636574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45978.73050636574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45978.73050636574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45978.73050636574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45978.73050636574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45978.73050636574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45978.73050636574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45978.73050636574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45978.73050636574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45978.73050636574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45978.73050636574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45978.73050636574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45978.73050636574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45978.73050636574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45978.73050636574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45978.73050636574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45978.73050636574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45978.73050636574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45978.73050636574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45978.73050636574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45978.73050636574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45978.73050636574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45978.73050636574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45978.73050636574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45978.73050636574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45978.73050636574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45978.73050636574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45978.73050636574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45978.73050636574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45978.73050636574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45978.73050636574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45978.73050636574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45978.73050636574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45978.73050636574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45978.73050636574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45978.73050636574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45978.73050636574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45978.73050636574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45978.73050636574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45978.73050636574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45978.73050636574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45978.73050636574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45978.73050636574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45978.73050636574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45978.73050636574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45978.73050636574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45978.73050636574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45978.73050636574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45978.73050636574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45978.73050636574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45978.73050636574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45978.73050636574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45978.73050636574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45978.73050636574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45978.73050636574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45978.73050636574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45978.73050636574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45978.73050636574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45978.73050636574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45978.73050636574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45978.73050636574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45978.73050636574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45978.73050636574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45978.73050636574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45978.73050636574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45978.73050636574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45978.73050636574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45978.73050636574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45978.73050636574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45978.73050636574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45978.73050636574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45978.73050636574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45978.73050636574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45978.73050636574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45978.73050636574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45978.73050636574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45978.73050636574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45978.73050636574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45978.73050636574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45978.73050636574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45978.73050636574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45978.73050636574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45978.73050636574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45978.73050636574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45978.73050636574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45978.73050636574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45978.73050636574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45978.73050636574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45978.73050636574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45978.73050636574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45978.73050636574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45978.73050636574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45978.73050636574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45978.73050636574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45978.73050636574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45978.73050636574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45978.73050636574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45978.73050636574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45978.73050636574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45978.73050636574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45978.73050636574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45978.73050636574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45978.73050636574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45978.73050636574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45978.73050636574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45978.73050636574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45978.73050636574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45978.73050636574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45978.73050636574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45978.73050636574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45978.73050636574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45978.73050636574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45978.73050636574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45978.73050636574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45978.73050636574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45978.73050636574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45978.73050636574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45978.73050636574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45978.73050636574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45978.73050636574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45978.73050636574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45978.73050636574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45978.73050636574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45978.73050636574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45978.73050636574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45978.73050636574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45978.73050636574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45978.73050636574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45978.73050636574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45978.73050636574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45978.73050636574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45978.73050636574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45978.73050636574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45978.73050636574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45978.73050636574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45978.73050636574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45978.73050636574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45978.73050636574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45978.73050636574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45978.73050636574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45978.73050636574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45978.73050636574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45978.73050636574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45978.73050636574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45978.73050636574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45978.73050636574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45978.73050636574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45978.73050636574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45978.73050636574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45978.73050636574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45978.73050636574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45978.73050636574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45978.73050636574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45978.73050636574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45978.73050636574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45978.73050636574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45978.73050636574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45978.73050636574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45978.73050636574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45978.73050636574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45978.73050636574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45978.73050636574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45978.73050636574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45978.73050636574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45978.73050636574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45978.73050636574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45978.73050636574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45978.73050636574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45978.73050636574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45978.73050636574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45978.73050636574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45978.73050636574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45978.73050636574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45978.73050636574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45978.73050636574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45978.73050636574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45978.73050636574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45978.73050636574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45978.73050636574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45978.73050636574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45978.73050636574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45978.73050636574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45978.73050636574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45978.73050636574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45978.73050636574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45978.73050636574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45978.73050636574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45978.73050636574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45978.73050636574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45978.73050636574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45978.73050636574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45978.73050636574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45978.73050636574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45978.73050636574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45978.73050636574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45978.73050636574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45978.73050636574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45978.73050636574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45978.73050636574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45978.73050636574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45978.73050636574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45978.73050636574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45978.73050636574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45978.73050636574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45978.73050636574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45978.73050636574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45978.73050636574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45978.73050636574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45978.73050636574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45978.73050636574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45978.73050636574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45978.73050636574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45978.73050636574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45978.73050636574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45978.73050636574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45978.73050636574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45978.73050636574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45978.73050636574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45978.73050636574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45978.73050636574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45978.73050636574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45978.73050636574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45978.73050636574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45978.73050636574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45978.73050636574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45978.73050636574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45978.73050636574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45978.73050636574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45978.73050636574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45978.73050636574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45978.73050636574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45978.73050636574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45978.73050636574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45978.73050636574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45978.73050636574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45978.73050636574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45978.73050636574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45978.73050636574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45978.73050636574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45978.73050636574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45978.73050636574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45978.73050636574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45978.73050636574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45978.73050636574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45978.73050636574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45978.73050636574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45978.73050636574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45978.73050636574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45978.73050636574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45978.73050636574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45978.73050636574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45978.73050636574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45978.73050636574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45978.73050636574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45978.73050636574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45978.73050636574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45978.73050636574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45978.73050636574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45978.73050636574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45978.73050636574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45978.73050636574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45978.73050636574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45978.73050636574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45978.73050636574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45978.73050636574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45978.73050636574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45978.73050636574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45978.73050636574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45978.73050636574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45978.73050636574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45978.73050636574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45978.73050636574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45978.73050636574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45978.73050636574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45978.73050636574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45978.73050636574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45978.73050636574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45978.73050636574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45978.73050636574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45978.73050636574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45978.73050636574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45978.73050636574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45978.73050636574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45978.73050636574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45978.73050636574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45978.73050636574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45978.73050636574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45978.73050636574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45978.73050636574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45978.73050636574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45978.73050636574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45978.73050636574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45978.73050636574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45978.73050636574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45978.73050636574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45978.73050636574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45978.73050636574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45978.73050636574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45978.73050636574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45978.73050636574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45978.73050636574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45978.73050636574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45978.73050636574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45978.73050636574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45978.73050636574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45978.73050636574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45978.73050636574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45978.73050636574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45978.73050636574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45978.73050636574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45978.73050636574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45978.73050636574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45978.73050636574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45978.73050636574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45978.73050636574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45978.73050636574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45978.73050636574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45978.73050636574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45978.73050636574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45978.73050636574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45978.73050636574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45978.73050636574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45978.73050636574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45978.73050636574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45978.73050636574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45978.73050636574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45978.73050636574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45978.73050636574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45978.73050636574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45978.73050636574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45978.73050636574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45978.73050636574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45978.73050636574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45978.73050636574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45978.73050636574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45978.73050636574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45978.73050636574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45978.73050636574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45978.73050636574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45978.73050636574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45978.73050636574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45978.73050636574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45978.73050636574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45978.73050636574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45978.73050636574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45978.73050636574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45978.73050636574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45978.73050636574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45978.73050636574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45978.73050636574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45978.73050636574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45978.73050636574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45978.73050636574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45978.73050636574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45978.73050636574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45978.73050636574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45978.73050636574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45978.73050636574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45978.73050636574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45978.73050636574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45978.73050636574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45978.73050636574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45978.73050636574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45978.73050636574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45978.73050636574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45978.73050636574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45978.73050636574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45978.73050636574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45978.73050636574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45978.73050636574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45978.73050636574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45978.73050636574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45978.73050636574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45978.73050636574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45978.73050636574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45978.73050636574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45978.73050636574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45978.73050636574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45978.73050636574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45978.73050636574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45978.73050636574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45978.73050636574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45978.73050636574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45978.73050636574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45978.73050636574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45978.73050636574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45978.73050636574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45978.73050636574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45978.73050636574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45978.73050636574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45978.73050636574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45978.73050636574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45978.73050636574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45978.73050636574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45978.73050636574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45978.73050636574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45978.73050636574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45978.73050636574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45978.73050636574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45978.73050636574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45978.73050636574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45978.73050636574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45978.73050636574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45978.73050636574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45978.73050636574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45978.73050636574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45978.73050636574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45978.73050636574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45978.73050636574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45978.73050636574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45978.73050636574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45978.73050636574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45978.73050636574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45978.73050636574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45978.73050636574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45978.73050636574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45978.73050636574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45978.73050636574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45978.73050636574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45978.73050636574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45978.73050636574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45978.73050636574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45978.73050636574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45978.73050636574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45978.73050636574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45978.73050636574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45978.73050636574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45978.73050636574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45978.73050636574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45978.73050636574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45978.73050636574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45978.73050636574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45978.73050636574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45978.73050636574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45978.73050636574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45978.73050636574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45978.73050636574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45978.73050636574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45978.73050636574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45978.73050636574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45978.73050636574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45978.73050636574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45978.73050636574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45978.73050636574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45978.73050636574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45978.73050636574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45978.73050636574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45978.73050636574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45978.73050636574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45978.73050636574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45978.73050636574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45978.73050636574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45978.73050636574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45978.73050636574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45978.73050636574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45978.73050636574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45978.73050636574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45978.73050636574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45978.73050636574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45978.73050636574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45978.73050636574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45978.73050636574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45978.73050636574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45978.73050636574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45978.73050636574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45978.73050636574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45978.73050636574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45978.73050636574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45978.73050636574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45978.73050636574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45978.73050636574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45978.73050636574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45978.73050636574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45978.73050636574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45978.73050636574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45978.73050636574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45978.73050636574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45978.73050636574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45978.73050636574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45978.73050636574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45978.73050636574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45978.73050636574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45978.73050636574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45978.73050636574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45978.73050636574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45978.73050636574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45978.73050636574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45978.73050636574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45978.73050636574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45978.73050636574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45978.73050636574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45978.73050636574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45978.73050636574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45978.73050636574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45978.73050636574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45978.73050636574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45978.73050636574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45978.73050636574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45978.73050636574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45978.73050636574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45978.73050636574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45978.73050636574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45978.73050636574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45978.73050636574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45978.73050636574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45978.73050636574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45978.73050636574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45978.73050636574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45978.73050636574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45978.73050636574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45978.73050636574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45978.73050636574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45978.73050636574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45978.73050636574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45978.73050636574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45978.73050636574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45978.73050636574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45978.73050636574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45978.73050636574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45978.73050636574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45978.73050636574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45978.73050636574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45978.73050636574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45978.73050636574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45978.73050636574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45978.73050636574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45978.73050636574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45978.73050636574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45978.73050636574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45978.73050636574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45978.73050636574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45978.73050636574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45978.73050636574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45978.73050636574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45978.73050636574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45978.73050636574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45978.73050636574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45978.73050636574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45978.73050636574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45978.73050636574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45978.73050636574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45978.73050636574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45978.73050636574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45978.73050636574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45978.73050636574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45978.73050636574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45978.73050636574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45978.73050636574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45978.73050636574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45978.73050636574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45978.73050636574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45978.73050636574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45978.73050636574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45978.73050636574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45978.73050636574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45978.73050636574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45978.73050636574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45978.73050636574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45978.73050636574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45978.73050636574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45978.73050636574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45978.73050636574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45978.73050636574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45978.73050636574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45978.73050636574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45978.73050636574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45978.73050636574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45978.73050636574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45978.73050636574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45978.73050636574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45978.73050636574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45978.73050636574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987" ca="1" si="16">IFERROR(NOW()-F973,"-")</f>
        <v>45978.73050636574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45978.73050636574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45978.73050636574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45978.73050636574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45978.73050636574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45978.73050636574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45978.73050636574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45978.73050636574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45978.73050636574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45978.73050636574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45978.73050636574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45978.73050636574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45978.73050636574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45978.73050636574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45978.73050636574</v>
      </c>
      <c r="H987" s="22"/>
      <c r="I987" s="19" t="str">
        <f>IFERROR(VLOOKUP(D987,DB!A:F,6,0),"")</f>
        <v/>
      </c>
      <c r="J987" s="18" t="str">
        <f>IFERROR(VLOOKUP(D987,DB!A:G,7,0),"")</f>
        <v/>
      </c>
      <c r="K987" s="45"/>
      <c r="L987" s="23" t="str">
        <f>IFERROR(VLOOKUP(D987,DB!A:I,9,0),"")</f>
        <v/>
      </c>
    </row>
  </sheetData>
  <dataValidations count="2">
    <dataValidation allowBlank="1" showInputMessage="1" showErrorMessage="1" sqref="E1" xr:uid="{5914219A-CB83-432D-936A-CC0CB6F3982A}"/>
    <dataValidation type="list" allowBlank="1" showInputMessage="1" showErrorMessage="1" sqref="E2:E98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275.24978877314425</v>
      </c>
      <c r="H2" s="95">
        <v>45703.474768518521</v>
      </c>
      <c r="I2" s="95" t="str">
        <f>IFERROR(VLOOKUP(D2,DB!A:F,6,0),"")</f>
        <v>SCECO</v>
      </c>
      <c r="J2" s="95" t="str">
        <f>IFERROR(VLOOKUP(D2,DB!A:G,7,0),"")</f>
        <v>Dead</v>
      </c>
      <c r="K2" s="97" t="s">
        <v>39113</v>
      </c>
      <c r="L2" s="91" t="str">
        <f>IFERROR(VLOOKUP(D2,DB!A:I,9,0),"")</f>
        <v>Latis</v>
      </c>
    </row>
    <row r="3" spans="1:16" ht="29.25" customHeight="1">
      <c r="A3" s="113" t="s">
        <v>39114</v>
      </c>
      <c r="B3" s="113" t="str">
        <f>IFERROR(VLOOKUP(D3,DB!A:K,11,0),"")</f>
        <v>R4</v>
      </c>
      <c r="C3" s="93">
        <v>1</v>
      </c>
      <c r="D3" s="91" t="s">
        <v>36108</v>
      </c>
      <c r="E3" s="94" t="s">
        <v>39021</v>
      </c>
      <c r="F3" s="95">
        <v>45978.515497685185</v>
      </c>
      <c r="G3" s="96">
        <f ca="1">IFERROR(NOW()-F3,"")</f>
        <v>0.21500868055591127</v>
      </c>
      <c r="H3" s="95">
        <v>45978.208923611113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45978.73050636574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45978.73050636574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45978.73050636574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45978.73050636574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45978.73050636574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45978.73050636574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45978.73050636574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45978.73050636574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45978.73050636574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45978.73050636574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45978.73050636574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45978.73050636574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45978.73050636574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45978.73050636574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45978.73050636574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45978.73050636574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45978.73050636574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45978.73050636574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45978.73050636574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45978.73050636574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45978.73050636574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45978.73050636574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45978.73050636574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45978.73050636574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45978.73050636574</v>
      </c>
      <c r="H28" s="95"/>
      <c r="I28" s="113" t="str">
        <f>IFERROR(VLOOKUP(D28,DB!A:F,6,0),"")</f>
        <v/>
      </c>
      <c r="J28" s="113" t="str">
        <f>IFERROR(VLOOKUP(D28,DB!A:G,7,0),"")</f>
        <v/>
      </c>
      <c r="K28" s="97"/>
      <c r="L28" s="91"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K8" sqref="K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86.898446180552128</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52.541629050923802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30.069395254628034</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6">
        <v>45977.514803240738</v>
      </c>
      <c r="G5" s="111">
        <f t="shared" ref="G5:G8" ca="1" si="2">IFERROR(NOW()-F5,"")</f>
        <v>1.2157031250026193</v>
      </c>
      <c r="H5" s="136">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1</v>
      </c>
      <c r="D6" s="109" t="s">
        <v>38419</v>
      </c>
      <c r="E6" s="109" t="s">
        <v>39021</v>
      </c>
      <c r="F6" s="136">
        <v>45978.657511574071</v>
      </c>
      <c r="G6" s="111">
        <f t="shared" ca="1" si="2"/>
        <v>7.2994791669771075E-2</v>
      </c>
      <c r="H6" s="136">
        <v>45978.651631944442</v>
      </c>
      <c r="I6" s="109" t="str">
        <f>IFERROR(VLOOKUP(D6,DB!A:F,6,0),"")</f>
        <v>SCECO</v>
      </c>
      <c r="J6" s="109" t="str">
        <f>IFERROR(VLOOKUP(D6,DB!A:G,7,0),"")</f>
        <v>Haj Removal</v>
      </c>
      <c r="K6" s="109" t="s">
        <v>39125</v>
      </c>
      <c r="L6" s="109" t="str">
        <f>IFERROR(VLOOKUP(D6,DB!A:I,9,0),"")</f>
        <v>Latis</v>
      </c>
    </row>
    <row r="7" spans="1:13">
      <c r="A7" s="109"/>
      <c r="B7" s="109" t="str">
        <f>IFERROR(VLOOKUP(D7,DB!A:K,11,0),"")</f>
        <v/>
      </c>
      <c r="C7" s="109"/>
      <c r="D7" s="109"/>
      <c r="E7" s="109"/>
      <c r="F7" s="109"/>
      <c r="G7" s="109">
        <f t="shared" ca="1" si="2"/>
        <v>45978.73050636574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45978.73050636574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45978.73050636574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45978.73050636574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45978.73050636574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45978.73050636574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45978.73050636574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45978.73050636574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45978.73050636574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45978.73050636574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45978.73050636574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45978.73050636574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45978.73050636574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45978.73050636574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45978.73050636574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45978.73050636574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45978.73050636574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45978.73050636574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45978.73050636574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45978.73050636574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45978.73050636574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45978.73050636574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45978.73050636574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45978.73050636574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45978.73050636574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45978.73050636574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45978.73050636574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45978.73050636574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45978.73050636574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45978.73050636574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45978.73050636574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45978.73050636574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45978.73050636574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45978.73050636574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45978.73050636574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45978.73050636574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45978.73050636574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45978.73050636574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45978.73050636574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45978.73050636574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45978.73050636574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45978.73050636574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45978.73050636574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45978.73050636574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45978.73050636574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45978.73050636574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45978.73050636574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45978.73050636574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45978.73050636574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45978.73050636574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45978.73050636574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45978.73050636574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45978.73050636574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45978.73050636574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45978.73050636574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45978.73050636574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45978.73050636574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45978.73050636574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45978.73050636574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45978.73050636574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45978.73050636574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45978.73050636574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45978.73050636574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45978.73050636574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45978.73050636574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45978.73050636574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45978.73050636574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45978.73050636574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45978.73050636574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45978.73050636574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45978.73050636574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45978.73050636574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45978.73050636574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45978.73050636574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45978.73050636574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45978.73050636574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45978.73050636574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45978.73050636574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45978.73050636574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45978.73050636574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45978.73050636574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45978.73050636574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45978.73050636574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45978.73050636574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45978.73050636574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45978.73050636574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45978.73050636574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45978.73050636574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45978.73050636574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45978.73050636574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45978.73050636574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45978.73050636574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45978.73050636574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45978.73050636574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45978.73050636574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45978.73050636574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45978.73050636574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45978.73050636574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45978.73050636574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45978.73050636574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45978.73050636574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45978.73050636574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45978.73050636574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45978.73050636574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45978.73050636574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45978.73050636574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45978.73050636574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45978.73050636574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45978.73050636574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45978.73050636574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45978.73050636574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45978.73050636574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45978.73050636574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45978.73050636574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45978.73050636574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45978.73050636574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45978.73050636574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45978.73050636574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45978.73050636574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45978.73050636574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45978.73050636574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45978.73050636574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45978.73050636574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45978.73050636574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45978.73050636574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45978.73050636574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45978.73050636574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45978.73050636574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45978.73050636574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45978.73050636574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45978.73050636574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45978.73050636574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45978.73050636574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45978.73050636574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45978.73050636574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45978.73050636574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45978.73050636574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45978.73050636574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45978.73050636574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45978.73050636574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45978.73050636574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45978.73050636574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45978.73050636574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45978.73050636574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45978.73050636574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45978.73050636574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45978.73050636574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45978.73050636574</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34529</v>
      </c>
      <c r="E2" s="109" t="s">
        <v>39100</v>
      </c>
      <c r="F2" s="121">
        <v>45978.650567129633</v>
      </c>
      <c r="G2" s="104">
        <f t="shared" ref="G2:G54" ca="1" si="0">IFERROR(NOW()-F2,"-")</f>
        <v>7.9939236107748002E-2</v>
      </c>
      <c r="H2" s="121">
        <v>45978.650567129633</v>
      </c>
      <c r="I2" s="119" t="str">
        <f>IFERROR(VLOOKUP(D2,DB!A:F,6,0),"")</f>
        <v>Generator-SG</v>
      </c>
      <c r="J2" s="119" t="str">
        <f>IFERROR(VLOOKUP(D2,DB!A:G,7,0),"")</f>
        <v>Dead</v>
      </c>
      <c r="K2" s="122" t="s">
        <v>39127</v>
      </c>
      <c r="L2" s="123" t="str">
        <f>IFERROR(VLOOKUP(D2,DB!A:I,9,0),"")</f>
        <v>Latis</v>
      </c>
    </row>
    <row r="3" spans="1:16382" ht="31.5" customHeight="1">
      <c r="A3" s="118"/>
      <c r="B3" s="119" t="str">
        <f>IFERROR(VLOOKUP(D3,DB!A:K,11,0),"")</f>
        <v/>
      </c>
      <c r="C3" s="120"/>
      <c r="D3" s="119"/>
      <c r="E3" s="109"/>
      <c r="F3" s="121"/>
      <c r="G3" s="104">
        <f t="shared" ca="1" si="0"/>
        <v>45978.73050636574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45978.73050636574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45978.73050636574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45978.73050636574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45978.73050636574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45978.73050636574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45978.73050636574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45978.73050636574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45978.73050636574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45978.73050636574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45978.73050636574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45978.73050636574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45978.73050636574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45978.73050636574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45978.73050636574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45978.73050636574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45978.73050636574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45978.73050636574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45978.73050636574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45978.73050636574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45978.73050636574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45978.73050636574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45978.73050636574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45978.73050636574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45978.73050636574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45978.73050636574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45978.73050636574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45978.73050636574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45978.73050636574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45978.73050636574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45978.73050636574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45978.73050636574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45978.73050636574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45978.73050636574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45978.73050636574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45978.73050636574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45978.73050636574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45978.73050636574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45978.73050636574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45978.73050636574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45978.73050636574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45978.73050636574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45978.73050636574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45978.73050636574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45978.73050636574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45978.73050636574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45978.73050636574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45978.73050636574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45978.73050636574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45978.73050636574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45978.73050636574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45978.73050636574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45978.73050636574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45978.73050636574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45978.73050636574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45978.73050636574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45978.73050636574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45978.73050636574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45978.73050636574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45978.73050636574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45978.73050636574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45978.73050636574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45978.73050636574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45978.73050636574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45978.73050636574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45978.73050636574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45978.73050636574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45978.73050636574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45978.73050636574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45978.73050636574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45978.73050636574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45978.73050636574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45978.73050636574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45978.73050636574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45978.73050636574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45978.73050636574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45978.73050636574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45978.73050636574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45978.73050636574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45978.73050636574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45978.73050636574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45978.73050636574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45978.73050636574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45978.73050636574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45978.73050636574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45978.73050636574</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2025-11-17T14:34:00Z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