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08" documentId="120_S{2AC9BD13-BADA-5192-A53E-5A8FF88502F6}" xr6:coauthVersionLast="47" xr6:coauthVersionMax="47" xr10:uidLastSave="{6F4415BF-89A3-41C4-BB93-30D15ED21FB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3" i="9"/>
  <c r="G2" i="9"/>
  <c r="B3" i="9"/>
  <c r="G4" i="9"/>
  <c r="G5" i="9"/>
  <c r="G6" i="9"/>
  <c r="G7" i="9"/>
  <c r="G8" i="9"/>
  <c r="G9" i="9"/>
  <c r="I2" i="9"/>
  <c r="I4" i="9"/>
  <c r="I5" i="9"/>
  <c r="I6" i="9"/>
  <c r="I7" i="9"/>
  <c r="D6" i="3"/>
  <c r="D7" i="3"/>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3" i="9"/>
  <c r="D10" i="3"/>
  <c r="I6" i="2"/>
  <c r="L3" i="4"/>
  <c r="L4" i="4"/>
  <c r="L5" i="4"/>
  <c r="L6" i="4"/>
  <c r="L7" i="4"/>
  <c r="L8" i="4"/>
  <c r="L9"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J6" i="9"/>
  <c r="L6" i="9"/>
  <c r="B7" i="9"/>
  <c r="J7" i="9"/>
  <c r="L7" i="9"/>
  <c r="B8" i="9"/>
  <c r="I8" i="9"/>
  <c r="J8" i="9"/>
  <c r="L8" i="9"/>
  <c r="B9" i="9"/>
  <c r="I9" i="9"/>
  <c r="J9" i="9"/>
  <c r="L9" i="9"/>
  <c r="B10" i="9"/>
  <c r="G10" i="9"/>
  <c r="I10" i="9"/>
  <c r="J10" i="9"/>
  <c r="L10" i="9"/>
  <c r="B11" i="9"/>
  <c r="G11" i="9"/>
  <c r="I11" i="9"/>
  <c r="J11" i="9"/>
  <c r="L11" i="9"/>
  <c r="B12" i="9"/>
  <c r="G12" i="9"/>
  <c r="I12" i="9"/>
  <c r="J12" i="9"/>
  <c r="L12" i="9"/>
  <c r="J3" i="9"/>
  <c r="L3" i="9"/>
  <c r="J2" i="9"/>
  <c r="L2" i="9"/>
  <c r="J4" i="9"/>
  <c r="L4" i="9"/>
  <c r="B5" i="9"/>
  <c r="J5" i="9"/>
  <c r="L5"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<sst xmlns="http://schemas.openxmlformats.org/spreadsheetml/2006/main" count="180281" uniqueCount="39129">
  <si>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</si>
  <si>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</si>
  <si>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</si>
  <si>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</si>
  <si>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</si>
  <si>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</si>
  <si>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</si>
  <si>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</si>
  <si>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</si>
  <si>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</si>
  <si>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</si>
  <si>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</si>
  <si>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</si>
  <si>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</si>
  <si>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</si>
  <si>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</si>
  <si>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</si>
  <si>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</si>
  <si>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</si>
  <si>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</si>
  <si>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</si>
  <si>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</si>
  <si>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</si>
  <si>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</si>
  <si>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</si>
  <si>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</si>
  <si>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</si>
  <si>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</si>
  <si>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</si>
  <si>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</si>
  <si>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</si>
  <si>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</si>
  <si>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</si>
  <si>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</si>
  <si>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</si>
  <si>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</si>
  <si>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</si>
  <si>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</si>
  <si>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</si>
  <si>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</si>
  <si>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</si>
  <si>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</si>
  <si>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</si>
  <si>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</si>
  <si>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</si>
  <si>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</si>
  <si>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</si>
  <si>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</si>
  <si>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</si>
  <si>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</si>
  <si>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</si>
  <si>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</si>
  <si>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</si>
  <si>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</si>
  <si>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</si>
  <si>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</si>
  <si>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</si>
  <si>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</si>
  <si>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</si>
  <si>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</si>
  <si>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</si>
  <si>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</si>
  <si>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</si>
  <si>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</si>
  <si>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</si>
  <si>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</si>
  <si>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</si>
  <si>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</si>
  <si>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</si>
  <si>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</si>
  <si>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</si>
  <si>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</si>
  <si>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</si>
  <si>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</si>
  <si>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</si>
  <si>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</si>
  <si>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</si>
  <si>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</si>
  <si>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</si>
  <si>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</si>
  <si>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</si>
  <si>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</si>
  <si>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</si>
  <si>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</si>
  <si>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</si>
  <si>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</si>
  <si>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</si>
  <si>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</si>
  <si>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</si>
  <si>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</si>
  <si>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</si>
  <si>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</si>
  <si>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</si>
  <si>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</si>
  <si>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</si>
  <si>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</si>
  <si>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</si>
  <si>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</si>
  <si>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</si>
  <si>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</si>
  <si>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</si>
  <si>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</si>
  <si>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</si>
  <si>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</si>
  <si>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</si>
  <si>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</si>
  <si>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</si>
  <si>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</si>
  <si>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</si>
  <si>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</si>
  <si>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</si>
  <si>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</si>
  <si>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</si>
  <si>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</si>
  <si>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</si>
  <si>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</si>
  <si>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</si>
  <si>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</si>
  <si>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</si>
  <si>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</si>
  <si>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</si>
  <si>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</si>
  <si>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</si>
  <si>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</si>
  <si>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</si>
  <si>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</si>
  <si>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</si>
  <si>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</si>
  <si>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</si>
  <si>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</si>
  <si>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</si>
  <si>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</si>
  <si>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</si>
  <si>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</si>
  <si>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</si>
  <si>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</si>
  <si>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</si>
  <si>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</si>
  <si>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</si>
  <si>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</si>
  <si>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</si>
  <si>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</si>
  <si>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</si>
  <si>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</si>
  <si>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</si>
  <si>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</si>
  <si>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</si>
  <si>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</si>
  <si>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</si>
  <si>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</si>
  <si>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</si>
  <si>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</si>
  <si>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</si>
  <si>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</si>
  <si>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</si>
  <si>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</si>
  <si>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</si>
  <si>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</si>
  <si>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</si>
  <si>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</si>
  <si>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</si>
  <si>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</si>
  <si>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</si>
  <si>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</si>
  <si>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</si>
  <si>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</si>
  <si>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</si>
  <si>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</si>
  <si>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</si>
  <si>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</si>
  <si>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</si>
  <si>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</si>
  <si>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</si>
  <si>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</si>
  <si>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</si>
  <si>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</si>
  <si>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</si>
  <si>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</si>
  <si>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</si>
  <si>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</si>
  <si>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</si>
  <si>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</si>
  <si>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</si>
  <si>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</si>
  <si>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</si>
  <si>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</si>
  <si>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</si>
  <si>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</si>
  <si>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</si>
  <si>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</si>
  <si>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</si>
  <si>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</si>
  <si>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</si>
  <si>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</si>
  <si>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</si>
  <si>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</si>
  <si>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</si>
  <si>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</si>
  <si>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</si>
  <si>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</si>
  <si>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</si>
  <si>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</si>
  <si>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</si>
  <si>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</si>
  <si>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</si>
  <si>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</si>
  <si>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</si>
  <si>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</si>
  <si>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</si>
  <si>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</si>
  <si>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</si>
  <si>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</si>
  <si>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</si>
  <si>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</si>
  <si>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</si>
  <si>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</si>
  <si>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</si>
  <si>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</si>
  <si>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</si>
  <si>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</si>
  <si>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</si>
  <si>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</si>
  <si>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</si>
  <si>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</si>
  <si>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</si>
  <si>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</si>
  <si>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</si>
  <si>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</si>
  <si>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</si>
  <si>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</si>
  <si>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</si>
  <si>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</si>
  <si>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</si>
  <si>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</si>
  <si>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</si>
  <si>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</si>
  <si>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</si>
  <si>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</si>
  <si>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</si>
  <si>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</si>
  <si>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</si>
  <si>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</si>
  <si>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</si>
  <si>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</si>
  <si>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</si>
  <si>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</si>
  <si>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</si>
  <si>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</si>
  <si>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</si>
  <si>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</si>
  <si>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</si>
  <si>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</si>
  <si>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</si>
  <si>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</si>
  <si>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</si>
  <si>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</si>
  <si>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</si>
  <si>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</si>
  <si>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</si>
  <si>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</si>
  <si>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</si>
  <si>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</si>
  <si>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</si>
  <si>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</si>
  <si>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</si>
  <si>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</si>
  <si>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</si>
  <si>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</si>
  <si>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</si>
  <si>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</si>
  <si>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</si>
  <si>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</si>
  <si>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</si>
  <si>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</si>
  <si>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</si>
  <si>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</si>
  <si>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</si>
  <si>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</si>
  <si>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</si>
  <si>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</si>
  <si>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</si>
  <si>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</si>
  <si>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</si>
  <si>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</si>
  <si>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</si>
  <si>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</si>
  <si>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</si>
  <si>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</si>
  <si>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</si>
  <si>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</si>
  <si>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</si>
  <si>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</si>
  <si>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</si>
  <si>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</si>
  <si>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</si>
  <si>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</si>
  <si>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</si>
  <si>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</si>
  <si>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</si>
  <si>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</si>
  <si>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</si>
  <si>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</si>
  <si>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</si>
  <si>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</si>
  <si>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</si>
  <si>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</si>
  <si>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</si>
  <si>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</si>
  <si>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</si>
  <si>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</si>
  <si>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</si>
  <si>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</si>
  <si>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</si>
  <si>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</si>
  <si>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</si>
  <si>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</si>
  <si>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</si>
  <si>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</si>
  <si>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</si>
  <si>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</si>
  <si>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</si>
  <si>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</si>
  <si>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</si>
  <si>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</si>
  <si>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</si>
  <si>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</si>
  <si>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</si>
  <si>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</si>
  <si>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</si>
  <si>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</si>
  <si>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</si>
  <si>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</si>
  <si>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</si>
  <si>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</si>
  <si>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</si>
  <si>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</si>
  <si>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</si>
  <si>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</si>
  <si>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</si>
  <si>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</si>
  <si>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</si>
  <si>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</si>
  <si>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</si>
  <si>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</si>
  <si>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</si>
  <si>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</si>
  <si>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</si>
  <si>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</si>
  <si>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</si>
  <si>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</si>
  <si>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</si>
  <si>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</si>
  <si>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</si>
  <si>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</si>
  <si>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</si>
  <si>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</si>
  <si>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</si>
  <si>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</si>
  <si>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</si>
  <si>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</si>
  <si>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</si>
  <si>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</si>
  <si>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</si>
  <si>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</si>
  <si>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</si>
  <si>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</si>
  <si>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</si>
  <si>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</si>
  <si>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</si>
  <si>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</si>
  <si>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</si>
  <si>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</si>
  <si>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</si>
  <si>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</si>
  <si>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</si>
  <si>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</si>
  <si>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</si>
  <si>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</si>
  <si>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</si>
  <si>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</si>
  <si>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</si>
  <si>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</si>
  <si>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</si>
  <si>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</si>
  <si>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</si>
  <si>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</si>
  <si>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</si>
  <si>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</si>
  <si>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</si>
  <si>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</si>
  <si>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</si>
  <si>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</si>
  <si>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</si>
  <si>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</si>
  <si>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</si>
  <si>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</si>
  <si>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</si>
  <si>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</si>
  <si>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</si>
  <si>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</si>
  <si>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</si>
  <si>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</si>
  <si>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</si>
  <si>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</si>
  <si>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</si>
  <si>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</si>
  <si>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</si>
  <si>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</si>
  <si>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</si>
  <si>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</si>
  <si>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</si>
  <si>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</si>
  <si>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</si>
  <si>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</si>
  <si>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</si>
  <si>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</si>
  <si>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</si>
  <si>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</si>
  <si>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</si>
  <si>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</si>
  <si>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</si>
  <si>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</si>
  <si>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</si>
  <si>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</si>
  <si>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</si>
  <si>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</si>
  <si>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</si>
  <si>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</si>
  <si>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</si>
  <si>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</si>
  <si>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</si>
  <si>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</si>
  <si>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</si>
  <si>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</si>
  <si>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</si>
  <si>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</si>
  <si>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</si>
  <si>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</si>
  <si>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</si>
  <si>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</si>
  <si>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</si>
  <si>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</si>
  <si>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</si>
  <si>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</si>
  <si>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</si>
  <si>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</si>
  <si>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</si>
  <si>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</si>
  <si>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</si>
  <si>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</si>
  <si>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</si>
  <si>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</si>
  <si>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</si>
  <si>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</si>
  <si>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</si>
  <si>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</si>
  <si>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</si>
  <si>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</si>
  <si>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</si>
  <si>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</si>
  <si>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</si>
  <si>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</si>
  <si>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</si>
  <si>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</si>
  <si>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</si>
  <si>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</si>
  <si>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</si>
  <si>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</si>
  <si>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</si>
  <si>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</si>
  <si>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</si>
  <si>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</si>
  <si>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</si>
  <si>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</si>
  <si>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</si>
  <si>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</si>
  <si>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</si>
  <si>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</si>
  <si>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</si>
  <si>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</si>
  <si>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</si>
  <si>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</si>
  <si>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</si>
  <si>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</si>
  <si>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</si>
  <si>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</si>
  <si>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</si>
  <si>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</si>
  <si>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</si>
  <si>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</si>
  <si>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</si>
  <si>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</si>
  <si>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</si>
  <si>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</si>
  <si>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</si>
  <si>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</si>
  <si>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</si>
  <si>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</si>
  <si>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</si>
  <si>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</si>
  <si>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</si>
  <si>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</si>
  <si>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</si>
  <si>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</si>
  <si>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</si>
  <si>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</si>
  <si>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</si>
  <si>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</si>
  <si>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</si>
  <si>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</si>
  <si>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</si>
  <si>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</si>
  <si>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</si>
  <si>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</si>
  <si>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</si>
  <si>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</si>
  <si>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</si>
  <si>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</si>
  <si>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</si>
  <si>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</si>
  <si>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</si>
  <si>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</si>
  <si>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</si>
  <si>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</si>
  <si>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</si>
  <si>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</si>
  <si>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</si>
  <si>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</si>
  <si>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</si>
  <si>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</si>
  <si>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</si>
  <si>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</si>
  <si>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</si>
  <si>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</si>
  <si>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</si>
  <si>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</si>
  <si>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</si>
  <si>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</si>
  <si>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</si>
  <si>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</si>
  <si>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</si>
  <si>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</si>
  <si>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</si>
  <si>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</si>
  <si>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</si>
  <si>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</si>
  <si>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</si>
  <si>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</si>
  <si>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</si>
  <si>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</si>
  <si>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</si>
  <si>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</si>
  <si>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</si>
  <si>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</si>
  <si>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</si>
  <si>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</si>
  <si>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</si>
  <si>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</si>
  <si>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</si>
  <si>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</si>
  <si>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</si>
  <si>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</si>
  <si>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</si>
  <si>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</si>
  <si>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</si>
  <si>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</si>
  <si>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</si>
  <si>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</si>
  <si>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</si>
  <si>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</si>
  <si>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</si>
  <si>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</si>
  <si>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</si>
  <si>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</si>
  <si>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</si>
  <si>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</si>
  <si>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</si>
  <si>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</si>
  <si>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</si>
  <si>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</si>
  <si>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</si>
  <si>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</si>
  <si>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</si>
  <si>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</si>
  <si>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</si>
  <si>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</si>
  <si>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</si>
  <si>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</si>
  <si>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</si>
  <si>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</si>
  <si>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</si>
  <si>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</si>
  <si>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</si>
  <si>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</si>
  <si>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</si>
  <si>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</si>
  <si>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</si>
  <si>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</si>
  <si>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</si>
  <si>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</si>
  <si>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</si>
  <si>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</si>
  <si>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</si>
  <si>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</si>
  <si>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</si>
  <si>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</si>
  <si>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</si>
  <si>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</si>
  <si>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</si>
  <si>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</si>
  <si>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</si>
  <si>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</si>
  <si>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</si>
  <si>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</si>
  <si>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</si>
  <si>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</si>
  <si>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</si>
  <si>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</si>
  <si>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</si>
  <si>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</si>
  <si>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</si>
  <si>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</si>
  <si>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</si>
  <si>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</si>
  <si>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</si>
  <si>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</si>
  <si>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</si>
  <si>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</si>
  <si>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</si>
  <si>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</si>
  <si>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</si>
  <si>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</si>
  <si>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</si>
  <si>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</si>
  <si>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</si>
  <si>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</si>
  <si>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</si>
  <si>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</si>
  <si>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</si>
  <si>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</si>
  <si>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</si>
  <si>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</si>
  <si>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</si>
  <si>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</si>
  <si>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</si>
  <si>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</si>
  <si>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</si>
  <si>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</si>
  <si>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</si>
  <si>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</si>
  <si>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</si>
  <si>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</si>
  <si>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</si>
  <si>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</si>
  <si>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</si>
  <si>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</si>
  <si>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</si>
  <si>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</si>
  <si>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</si>
  <si>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</si>
  <si>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</si>
  <si>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</si>
  <si>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</si>
  <si>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</si>
  <si>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</si>
  <si>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</si>
  <si>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</si>
  <si>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</si>
  <si>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</si>
  <si>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</si>
  <si>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</si>
  <si>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</si>
  <si>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</si>
  <si>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</si>
  <si>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</si>
  <si>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</si>
  <si>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</si>
  <si>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</si>
  <si>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</si>
  <si>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</si>
  <si>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</si>
  <si>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</si>
  <si>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</si>
  <si>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</si>
  <si>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</si>
  <si>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</si>
  <si>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</si>
  <si>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</si>
  <si>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</si>
  <si>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</si>
  <si>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</si>
  <si>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</si>
  <si>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</si>
  <si>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</si>
  <si>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</si>
  <si>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</si>
  <si>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</si>
  <si>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</si>
  <si>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</si>
  <si>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</si>
  <si>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</si>
  <si>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</si>
  <si>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</si>
  <si>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</si>
  <si>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</si>
  <si>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</si>
  <si>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</si>
  <si>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</si>
  <si>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</si>
  <si>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</si>
  <si>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</si>
  <si>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</si>
  <si>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</si>
  <si>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</si>
  <si>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</si>
  <si>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</si>
  <si>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</si>
  <si>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</si>
  <si>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</si>
  <si>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</si>
  <si>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</si>
  <si>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</si>
  <si>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</si>
  <si>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</si>
  <si>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</si>
  <si>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</si>
  <si>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</si>
  <si>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</si>
  <si>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</si>
  <si>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</si>
  <si>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</si>
  <si>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</si>
  <si>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</si>
  <si>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</si>
  <si>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</si>
  <si>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</si>
  <si>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</si>
  <si>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</si>
  <si>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</si>
  <si>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</si>
  <si>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</si>
  <si>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</si>
  <si>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</si>
  <si>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</si>
  <si>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</si>
  <si>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</si>
  <si>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</si>
  <si>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</si>
  <si>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</si>
  <si>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</si>
  <si>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</si>
  <si>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</si>
  <si>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</si>
  <si>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</si>
  <si>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</si>
  <si>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</si>
  <si>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</si>
  <si>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</si>
  <si>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</si>
  <si>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</si>
  <si>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</si>
  <si>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</si>
  <si>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</si>
  <si>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</si>
  <si>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</si>
  <si>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</si>
  <si>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</si>
  <si>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</si>
  <si>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</si>
  <si>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</si>
  <si>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</si>
  <si>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</si>
  <si>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</si>
  <si>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</si>
  <si>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</si>
  <si>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</si>
  <si>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</si>
  <si>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</si>
  <si>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</si>
  <si>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</si>
  <si>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</si>
  <si>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</si>
  <si>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</si>
  <si>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</si>
  <si>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</si>
  <si>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</si>
  <si>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</si>
  <si>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</si>
  <si>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</si>
  <si>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</si>
  <si>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</si>
  <si>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</si>
  <si>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</si>
  <si>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</si>
  <si>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</si>
  <si>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</si>
  <si>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</si>
  <si>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</si>
  <si>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</si>
  <si>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</si>
  <si>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</si>
  <si>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</si>
  <si>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</si>
  <si>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</si>
  <si>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</si>
  <si>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</si>
  <si>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</si>
  <si>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</si>
  <si>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</si>
  <si>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</si>
  <si>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</si>
  <si>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</si>
  <si>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</si>
  <si>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</si>
  <si>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</si>
  <si>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</si>
  <si>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</si>
  <si>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</si>
  <si>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</si>
  <si>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</si>
  <si>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</si>
  <si>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</si>
  <si>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</si>
  <si>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</si>
  <si>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</si>
  <si>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</si>
  <si>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</si>
  <si>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</si>
  <si>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</si>
  <si>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</si>
  <si>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</si>
  <si>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</si>
  <si>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</si>
  <si>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</si>
  <si>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</si>
  <si>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</si>
  <si>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</si>
  <si>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</si>
  <si>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</si>
  <si>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</si>
  <si>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</si>
  <si>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</si>
  <si>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</si>
  <si>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</si>
  <si>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</si>
  <si>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</si>
  <si>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</si>
  <si>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</si>
  <si>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</si>
  <si>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</si>
  <si>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</si>
  <si>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</si>
  <si>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</si>
  <si>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</si>
  <si>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</si>
  <si>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</si>
  <si>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</si>
  <si>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</si>
  <si>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</si>
  <si>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</si>
  <si>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</si>
  <si>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</si>
  <si>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</si>
  <si>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</si>
  <si>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</si>
  <si>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</si>
  <si>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</si>
  <si>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</si>
  <si>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</si>
  <si>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</si>
  <si>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</si>
  <si>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</si>
  <si>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</si>
  <si>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</si>
  <si>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</si>
  <si>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</si>
  <si>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</si>
  <si>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</si>
  <si>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</si>
  <si>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</si>
  <si>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</si>
  <si>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</si>
  <si>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</si>
  <si>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</si>
  <si>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</si>
  <si>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</si>
  <si>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</si>
  <si>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</si>
  <si>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</si>
  <si>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</si>
  <si>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</si>
  <si>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</si>
  <si>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</si>
  <si>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</si>
  <si>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</si>
  <si>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</si>
  <si>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</si>
  <si>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</si>
  <si>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</si>
  <si>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</si>
  <si>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</si>
  <si>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</si>
  <si>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</si>
  <si>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</si>
  <si>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</si>
  <si>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</si>
  <si>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</si>
  <si>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</si>
  <si>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</si>
  <si>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</si>
  <si>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</si>
  <si>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</si>
  <si>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</si>
  <si>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</si>
  <si>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</si>
  <si>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</si>
  <si>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</si>
  <si>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</si>
  <si>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</si>
  <si>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</si>
  <si>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</si>
  <si>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</si>
  <si>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</si>
  <si>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</si>
  <si>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</si>
  <si>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</si>
  <si>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</si>
  <si>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</si>
  <si>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</si>
  <si>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</si>
  <si>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</si>
  <si>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</si>
  <si>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</si>
  <si>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</si>
  <si>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</si>
  <si>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</si>
  <si>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</si>
  <si>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</si>
  <si>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</si>
  <si>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</si>
  <si>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</si>
  <si>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</si>
  <si>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</si>
  <si>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</si>
  <si>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</si>
  <si>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</si>
  <si>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</si>
  <si>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</si>
  <si>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</si>
  <si>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</si>
  <si>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</si>
  <si>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</si>
  <si>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</si>
  <si>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</si>
  <si>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</si>
  <si>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</si>
  <si>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</si>
  <si>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</si>
  <si>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</si>
  <si>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</si>
  <si>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</si>
  <si>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</si>
  <si>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</si>
  <si>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</si>
  <si>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</si>
  <si>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</si>
  <si>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</si>
  <si>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</si>
  <si>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</si>
  <si>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</si>
  <si>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</si>
  <si>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</si>
  <si>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</si>
  <si>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</si>
  <si>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</si>
  <si>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</si>
  <si>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</si>
  <si>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</si>
  <si>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</si>
  <si>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</si>
  <si>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</si>
  <si>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</si>
  <si>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</si>
  <si>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</si>
  <si>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</si>
  <si>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</si>
  <si>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</si>
  <si>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</si>
  <si>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</si>
  <si>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</si>
  <si>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</si>
  <si>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</si>
  <si>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</si>
  <si>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</si>
  <si>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</si>
  <si>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</si>
  <si>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</si>
  <si>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</si>
  <si>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</si>
  <si>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</si>
  <si>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</si>
  <si>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</si>
  <si>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</si>
  <si>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</si>
  <si>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</si>
  <si>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</si>
  <si>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</si>
  <si>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</si>
  <si>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</si>
  <si>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</si>
  <si>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</si>
  <si>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</si>
  <si>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</si>
  <si>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</si>
  <si>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</si>
  <si>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</si>
  <si>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</si>
  <si>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</si>
  <si>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</si>
  <si>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</si>
  <si>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</si>
  <si>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</si>
  <si>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</si>
  <si>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</si>
  <si>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</si>
  <si>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</si>
  <si>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</si>
  <si>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</si>
  <si>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</si>
  <si>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</si>
  <si>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</si>
  <si>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</si>
  <si>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</si>
  <si>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</si>
  <si>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</si>
  <si>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</si>
  <si>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</si>
  <si>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</si>
  <si>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</si>
  <si>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</si>
  <si>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</si>
  <si>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</si>
  <si>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</si>
  <si>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</si>
  <si>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</si>
  <si>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</si>
  <si>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</si>
  <si>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</si>
  <si>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</si>
  <si>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</si>
  <si>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</si>
  <si>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</si>
  <si>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</si>
  <si>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</si>
  <si>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</si>
  <si>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</si>
  <si>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</si>
  <si>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</si>
  <si>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</si>
  <si>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</si>
  <si>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</si>
  <si>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</si>
  <si>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</si>
  <si>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</si>
  <si>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</si>
  <si>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</si>
  <si>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</si>
  <si>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</si>
  <si>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</si>
  <si>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</si>
  <si>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</si>
  <si>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</si>
  <si>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</si>
  <si>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</si>
  <si>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</si>
  <si>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</si>
  <si>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</si>
  <si>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</si>
  <si>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</si>
  <si>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</si>
  <si>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</si>
  <si>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</si>
  <si>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</si>
  <si>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</si>
  <si>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</si>
  <si>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</si>
  <si>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</si>
  <si>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</si>
  <si>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</si>
  <si>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</si>
  <si>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</si>
  <si>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</si>
  <si>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</si>
  <si>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</si>
  <si>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</si>
  <si>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</si>
  <si>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</si>
  <si>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</si>
  <si>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</si>
  <si>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</si>
  <si>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</si>
  <si>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</si>
  <si>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</si>
  <si>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</si>
  <si>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</si>
  <si>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</si>
  <si>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</si>
  <si>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</si>
  <si>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</si>
  <si>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</si>
  <si>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</si>
  <si>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</si>
  <si>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</si>
  <si>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</si>
  <si>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</si>
  <si>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</si>
  <si>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</si>
  <si>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</si>
  <si>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</si>
  <si>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</si>
  <si>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</si>
  <si>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</si>
  <si>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</si>
  <si>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</si>
  <si>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</si>
  <si>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</si>
  <si>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</si>
  <si>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</si>
  <si>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</si>
  <si>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</si>
  <si>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</si>
  <si>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</si>
  <si>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</si>
  <si>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</si>
  <si>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</si>
  <si>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</si>
  <si>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</si>
  <si>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</si>
  <si>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</si>
  <si>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</si>
  <si>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</si>
  <si>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</si>
  <si>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</si>
  <si>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</si>
  <si>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</si>
  <si>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</si>
  <si>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</si>
  <si>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</si>
  <si>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</si>
  <si>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</si>
  <si>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</si>
  <si>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</si>
  <si>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</si>
  <si>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</si>
  <si>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</si>
  <si>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</si>
  <si>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</si>
  <si>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</si>
  <si>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</si>
  <si>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</si>
  <si>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</si>
  <si>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</si>
  <si>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</si>
  <si>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</si>
  <si>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</si>
  <si>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</si>
  <si>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</si>
  <si>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</si>
  <si>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</si>
  <si>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</si>
  <si>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</si>
  <si>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</si>
  <si>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</si>
  <si>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</si>
  <si>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</si>
  <si>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</si>
  <si>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</si>
  <si>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</si>
  <si>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</si>
  <si>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</si>
  <si>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</si>
  <si>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</si>
  <si>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</si>
  <si>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</si>
  <si>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</si>
  <si>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</si>
  <si>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</si>
  <si>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</si>
  <si>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</si>
  <si>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</si>
  <si>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</si>
  <si>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</si>
  <si>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</si>
  <si>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</si>
  <si>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</si>
  <si>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</si>
  <si>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</si>
  <si>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</si>
  <si>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</si>
  <si>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</si>
  <si>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</si>
  <si>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</si>
  <si>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</si>
  <si>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</si>
  <si>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</si>
  <si>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</si>
  <si>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</si>
  <si>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</si>
  <si>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</si>
  <si>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</si>
  <si>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</si>
  <si>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</si>
  <si>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</si>
  <si>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</si>
  <si>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</si>
  <si>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</si>
  <si>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</si>
  <si>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</si>
  <si>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</si>
  <si>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</si>
  <si>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</si>
  <si>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</si>
  <si>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</si>
  <si>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</si>
  <si>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</si>
  <si>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</si>
  <si>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</si>
  <si>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</si>
  <si>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</si>
  <si>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</si>
  <si>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</si>
  <si>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</si>
  <si>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</si>
  <si>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</si>
  <si>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</si>
  <si>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</si>
  <si>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</si>
  <si>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</si>
  <si>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</si>
  <si>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</si>
  <si>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</si>
  <si>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</si>
  <si>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</si>
  <si>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</si>
  <si>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</si>
  <si>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</si>
  <si>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</si>
  <si>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</si>
  <si>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</si>
  <si>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</si>
  <si>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</si>
  <si>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</si>
  <si>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</si>
  <si>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</si>
  <si>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</si>
  <si>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</si>
  <si>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</si>
  <si>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</si>
  <si>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</si>
  <si>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</si>
  <si>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</si>
  <si>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</si>
  <si>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</si>
  <si>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</si>
  <si>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</si>
  <si>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</si>
  <si>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</si>
  <si>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</si>
  <si>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</si>
  <si>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</si>
  <si>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</si>
  <si>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</si>
  <si>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</si>
  <si>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</si>
  <si>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</si>
  <si>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</si>
  <si>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</si>
  <si>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</si>
  <si>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</si>
  <si>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</si>
  <si>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</si>
  <si>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</si>
  <si>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</si>
  <si>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</si>
  <si>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</si>
  <si>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</si>
  <si>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</si>
  <si>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</si>
  <si>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</si>
  <si>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</si>
  <si>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</si>
  <si>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</si>
  <si>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</si>
  <si>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</si>
  <si>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</si>
  <si>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</si>
  <si>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</si>
  <si>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</si>
  <si>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</si>
  <si>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</si>
  <si>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</si>
  <si>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</si>
  <si>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</si>
  <si>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</si>
  <si>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</si>
  <si>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</si>
  <si>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</si>
  <si>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</si>
  <si>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</si>
  <si>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</si>
  <si>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</si>
  <si>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</si>
  <si>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</si>
  <si>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</si>
  <si>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</si>
  <si>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</si>
  <si>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</si>
  <si>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</si>
  <si>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</si>
  <si>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</si>
  <si>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</si>
  <si>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</si>
  <si>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</si>
  <si>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</si>
  <si>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</si>
  <si>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</si>
  <si>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</si>
  <si>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</si>
  <si>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</si>
  <si>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</si>
  <si>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</si>
  <si>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</si>
  <si>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</si>
  <si>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</si>
  <si>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</si>
  <si>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</si>
  <si>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</si>
  <si>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</si>
  <si>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</si>
  <si>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</si>
  <si>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</si>
  <si>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</si>
  <si>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</si>
  <si>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</si>
  <si>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</si>
  <si>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</si>
  <si>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</si>
  <si>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</si>
  <si>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</si>
  <si>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</si>
  <si>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</si>
  <si>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</si>
  <si>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</si>
  <si>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</si>
  <si>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</si>
  <si>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</si>
  <si>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</si>
  <si>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</si>
  <si>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</si>
  <si>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</si>
  <si>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</si>
  <si>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</si>
  <si>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</si>
  <si>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</si>
  <si>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</si>
  <si>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</si>
  <si>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</si>
  <si>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</si>
  <si>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</si>
  <si>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</si>
  <si>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</si>
  <si>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</si>
  <si>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</si>
  <si>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</si>
  <si>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</si>
  <si>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</si>
  <si>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</si>
  <si>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</si>
  <si>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</si>
  <si>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</si>
  <si>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</si>
  <si>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</si>
  <si>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</si>
  <si>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</si>
  <si>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</si>
  <si>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</si>
  <si>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</si>
  <si>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</si>
  <si>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</si>
  <si>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</si>
  <si>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</si>
  <si>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</si>
  <si>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</si>
  <si>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</si>
  <si>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</si>
  <si>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</si>
  <si>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</si>
  <si>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</si>
  <si>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</si>
  <si>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</si>
  <si>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</si>
  <si>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</si>
  <si>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</si>
  <si>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</si>
  <si>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</si>
  <si>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</si>
  <si>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</si>
  <si>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</si>
  <si>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</si>
  <si>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</si>
  <si>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</si>
  <si>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</si>
  <si>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</si>
  <si>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</si>
  <si>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</si>
  <si>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</si>
  <si>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</si>
  <si>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</si>
  <si>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</si>
  <si>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</si>
  <si>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</si>
  <si>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</si>
  <si>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</si>
  <si>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</si>
  <si>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</si>
  <si>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</si>
  <si>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</si>
  <si>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</si>
  <si>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</si>
  <si>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</si>
  <si>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</si>
  <si>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</si>
  <si>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</si>
  <si>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</si>
  <si>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</si>
  <si>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</si>
  <si>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</si>
  <si>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</si>
  <si>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</si>
  <si>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</si>
  <si>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</si>
  <si>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</si>
  <si>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</si>
  <si>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</si>
  <si>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</si>
  <si>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</si>
  <si>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</si>
  <si>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</si>
  <si>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</si>
  <si>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</si>
  <si>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</si>
  <si>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</si>
  <si>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</si>
  <si>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</si>
  <si>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</si>
  <si>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</si>
  <si>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</si>
  <si>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</si>
  <si>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</si>
  <si>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</si>
  <si>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</si>
  <si>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</si>
  <si>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</si>
  <si>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</si>
  <si>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</si>
  <si>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</si>
  <si>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</si>
  <si>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</si>
  <si>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</si>
  <si>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</si>
  <si>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</si>
  <si>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</si>
  <si>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</si>
  <si>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</si>
  <si>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</si>
  <si>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</si>
  <si>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</si>
  <si>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</si>
  <si>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</si>
  <si>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</si>
  <si>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</si>
  <si>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</si>
  <si>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</si>
  <si>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</si>
  <si>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</si>
  <si>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</si>
  <si>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</si>
  <si>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</si>
  <si>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</si>
  <si>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</si>
  <si>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</si>
  <si>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</si>
  <si>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</si>
  <si>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</si>
  <si>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</si>
  <si>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</si>
  <si>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</si>
  <si>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</si>
  <si>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</si>
  <si>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</si>
  <si>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</si>
  <si>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</si>
  <si>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</si>
  <si>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</si>
  <si>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</si>
  <si>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</si>
  <si>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</si>
  <si>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</si>
  <si>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</si>
  <si>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</si>
  <si>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</si>
  <si>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</si>
  <si>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</si>
  <si>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</si>
  <si>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</si>
  <si>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</si>
  <si>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</si>
  <si>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</si>
  <si>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</si>
  <si>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</si>
  <si>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</si>
  <si>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</si>
  <si>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</si>
  <si>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</si>
  <si>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</si>
  <si>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</si>
  <si>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</si>
  <si>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</si>
  <si>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</si>
  <si>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</si>
  <si>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</si>
  <si>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</si>
  <si>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</si>
  <si>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</si>
  <si>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</si>
  <si>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</si>
  <si>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</si>
  <si>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</si>
  <si>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</si>
  <si>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</si>
  <si>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</si>
  <si>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</si>
  <si>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</si>
  <si>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</si>
  <si>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</si>
  <si>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</si>
  <si>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</si>
  <si>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</si>
  <si>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</si>
  <si>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</si>
  <si>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</si>
  <si>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</si>
  <si>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</si>
  <si>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</si>
  <si>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</si>
  <si>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</si>
  <si>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</si>
  <si>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</si>
  <si>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</si>
  <si>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</si>
  <si>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</si>
  <si>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</si>
  <si>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</si>
  <si>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</si>
  <si>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</si>
  <si>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</si>
  <si>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</si>
  <si>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</si>
  <si>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</si>
  <si>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</si>
  <si>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</si>
  <si>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</si>
  <si>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</si>
  <si>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</si>
  <si>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</si>
  <si>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</si>
  <si>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</si>
  <si>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</si>
  <si>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</si>
  <si>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</si>
  <si>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</si>
  <si>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</si>
  <si>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</si>
  <si>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</si>
  <si>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</si>
  <si>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</si>
  <si>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</si>
  <si>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</si>
  <si>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</si>
  <si>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</si>
  <si>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</si>
  <si>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</si>
  <si>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</si>
  <si>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</si>
  <si>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</si>
  <si>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</si>
  <si>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</si>
  <si>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</si>
  <si>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</si>
  <si>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</si>
  <si>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</si>
  <si>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</si>
  <si>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</si>
  <si>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</si>
  <si>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</si>
  <si>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</si>
  <si>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</si>
  <si>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</si>
  <si>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</si>
  <si>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</si>
  <si>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</si>
  <si>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</si>
  <si>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</si>
  <si>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</si>
  <si>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</si>
  <si>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</si>
  <si>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</si>
  <si>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</si>
  <si>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</si>
  <si>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</si>
  <si>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</si>
  <si>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</si>
  <si>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</si>
  <si>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</si>
  <si>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</si>
  <si>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</si>
  <si>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</si>
  <si>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</si>
  <si>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</si>
  <si>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</si>
  <si>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</si>
  <si>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</si>
  <si>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</si>
  <si>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</si>
  <si>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</si>
  <si>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</si>
  <si>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</si>
  <si>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</si>
  <si>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</si>
  <si>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</si>
  <si>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</si>
  <si>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</si>
  <si>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</si>
  <si>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</si>
  <si>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</si>
  <si>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</si>
  <si>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</si>
  <si>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</si>
  <si>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</si>
  <si>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</si>
  <si>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</si>
  <si>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</si>
  <si>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</si>
  <si>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</si>
  <si>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</si>
  <si>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</si>
  <si>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</si>
  <si>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</si>
  <si>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</si>
  <si>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</si>
  <si>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</si>
  <si>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</si>
  <si>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</si>
  <si>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</si>
  <si>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</si>
  <si>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</si>
  <si>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</si>
  <si>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</si>
  <si>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</si>
  <si>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</si>
  <si>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</si>
  <si>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</si>
  <si>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</si>
  <si>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</si>
  <si>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</si>
  <si>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</si>
  <si>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</si>
  <si>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</si>
  <si>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</si>
  <si>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</si>
  <si>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</si>
  <si>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</si>
  <si>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</si>
  <si>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</si>
  <si>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</si>
  <si>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</si>
  <si>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</si>
  <si>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</si>
  <si>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</si>
  <si>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</si>
  <si>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</si>
  <si>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</si>
  <si>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</si>
  <si>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</si>
  <si>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</si>
  <si>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</si>
  <si>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</si>
  <si>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</si>
  <si>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</si>
  <si>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</si>
  <si>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</si>
  <si>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</si>
  <si>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</si>
  <si>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</si>
  <si>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</si>
  <si>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</si>
  <si>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</si>
  <si>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</si>
  <si>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</si>
  <si>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</si>
  <si>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</si>
  <si>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</si>
  <si>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</si>
  <si>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</si>
  <si>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</si>
  <si>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</si>
  <si>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</si>
  <si>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</si>
  <si>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</si>
  <si>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</si>
  <si>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</si>
  <si>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</si>
  <si>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</si>
  <si>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</si>
  <si>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</si>
  <si>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</si>
  <si>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</si>
  <si>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</si>
  <si>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</si>
  <si>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</si>
  <si>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</si>
  <si>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</si>
  <si>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</si>
  <si>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</si>
  <si>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</si>
  <si>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</si>
  <si>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</si>
  <si>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</si>
  <si>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</si>
  <si>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</si>
  <si>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</si>
  <si>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</si>
  <si>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</si>
  <si>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</si>
  <si>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</si>
  <si>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</si>
  <si>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</si>
  <si>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</si>
  <si>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</si>
  <si>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</si>
  <si>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</si>
  <si>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</si>
  <si>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</si>
  <si>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</si>
  <si>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</si>
  <si>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</si>
  <si>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</si>
  <si>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</si>
  <si>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</si>
  <si>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</si>
  <si>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</si>
  <si>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</si>
  <si>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</si>
  <si>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</si>
  <si>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</si>
  <si>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</si>
  <si>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</si>
  <si>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</si>
  <si>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</si>
  <si>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</si>
  <si>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</si>
  <si>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</si>
  <si>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</si>
  <si>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</si>
  <si>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</si>
  <si>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</si>
  <si>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</si>
  <si>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</si>
  <si>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</si>
  <si>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</si>
  <si>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</si>
  <si>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</si>
  <si>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</si>
  <si>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</si>
  <si>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</si>
  <si>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</si>
  <si>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</si>
  <si>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</si>
  <si>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</si>
  <si>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</si>
  <si>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</si>
  <si>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</si>
  <si>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</si>
  <si>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</si>
  <si>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</si>
  <si>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</si>
  <si>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</si>
  <si>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</si>
  <si>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</si>
  <si>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</si>
  <si>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</si>
  <si>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</si>
  <si>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</si>
  <si>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</si>
  <si>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</si>
  <si>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</si>
  <si>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</si>
  <si>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</si>
  <si>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</si>
  <si>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</si>
  <si>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</si>
  <si>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</si>
  <si>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</si>
  <si>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</si>
  <si>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</si>
  <si>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</si>
  <si>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</si>
  <si>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</si>
  <si>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</si>
  <si>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</si>
  <si>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</si>
  <si>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</si>
  <si>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</si>
  <si>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</si>
  <si>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</si>
  <si>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</si>
  <si>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</si>
  <si>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</si>
  <si>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</si>
  <si>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</si>
  <si>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</si>
  <si>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</si>
  <si>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</si>
  <si>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</si>
  <si>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</si>
  <si>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</si>
  <si>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</si>
  <si>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</si>
  <si>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</si>
  <si>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</si>
  <si>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</si>
  <si>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</si>
  <si>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</si>
  <si>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</si>
  <si>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</si>
  <si>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</si>
  <si>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</si>
  <si>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</si>
  <si>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</si>
  <si>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</si>
  <si>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</si>
  <si>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</si>
  <si>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</si>
  <si>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</si>
  <si>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</si>
  <si>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</si>
  <si>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</si>
  <si>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</si>
  <si>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</si>
  <si>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</si>
  <si>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</si>
  <si>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</si>
  <si>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</si>
  <si>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</si>
  <si>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</si>
  <si>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</si>
  <si>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</si>
  <si>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</si>
  <si>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</si>
  <si>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</si>
  <si>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</si>
  <si>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</si>
  <si>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</si>
  <si>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</si>
  <si>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</si>
  <si>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</si>
  <si>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</si>
  <si>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</si>
  <si>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</si>
  <si>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</si>
  <si>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</si>
  <si>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</si>
  <si>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</si>
  <si>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</si>
  <si>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</si>
  <si>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</si>
  <si>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</si>
  <si>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</si>
  <si>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</si>
  <si>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</si>
  <si>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</si>
  <si>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</si>
  <si>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</si>
  <si>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</si>
  <si>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</si>
  <si>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</si>
  <si>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</si>
  <si>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</si>
  <si>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</si>
  <si>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</si>
  <si>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</si>
  <si>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</si>
  <si>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</si>
  <si>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</si>
  <si>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</si>
  <si>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</si>
  <si>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</si>
  <si>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</si>
  <si>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</si>
  <si>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</si>
  <si>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</si>
  <si>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</si>
  <si>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</si>
  <si>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</si>
  <si>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</si>
  <si>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</si>
  <si>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</si>
  <si>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</si>
  <si>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</si>
  <si>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</si>
  <si>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</si>
  <si>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</si>
  <si>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</si>
  <si>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</si>
  <si>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</si>
  <si>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</si>
  <si>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</si>
  <si>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</si>
  <si>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</si>
  <si>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</si>
  <si>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</si>
  <si>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</si>
  <si>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</si>
  <si>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</si>
  <si>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</si>
  <si>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</si>
  <si>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</si>
  <si>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</si>
  <si>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</si>
  <si>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</si>
  <si>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</si>
  <si>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</si>
  <si>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</si>
  <si>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</si>
  <si>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</si>
  <si>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</si>
  <si>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</si>
  <si>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</si>
  <si>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</si>
  <si>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</si>
  <si>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</si>
  <si>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</si>
  <si>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</si>
  <si>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</si>
  <si>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</si>
  <si>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</si>
  <si>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</si>
  <si>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</si>
  <si>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</si>
  <si>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</si>
  <si>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</si>
  <si>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</si>
  <si>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</si>
  <si>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</si>
  <si>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</si>
  <si>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</si>
  <si>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</si>
  <si>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</si>
  <si>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</si>
  <si>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</si>
  <si>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</si>
  <si>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</si>
  <si>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</si>
  <si>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</si>
  <si>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</si>
  <si>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</si>
  <si>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</si>
  <si>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</si>
  <si>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</si>
  <si>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</si>
  <si>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</si>
  <si>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</si>
  <si>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</si>
  <si>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</si>
  <si>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</si>
  <si>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</si>
  <si>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</si>
  <si>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</si>
  <si>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</si>
  <si>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</si>
  <si>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</si>
  <si>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</si>
  <si>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</si>
  <si>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</si>
  <si>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</si>
  <si>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</si>
  <si>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</si>
  <si>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</si>
  <si>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</si>
  <si>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</si>
  <si>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</si>
  <si>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</si>
  <si>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</si>
  <si>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</si>
  <si>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</si>
  <si>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</si>
  <si>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</si>
  <si>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</si>
  <si>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</si>
  <si>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</si>
  <si>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</si>
  <si>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</si>
  <si>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</si>
  <si>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</si>
  <si>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</si>
  <si>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</si>
  <si>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</si>
  <si>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</si>
  <si>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</si>
  <si>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</si>
  <si>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</si>
  <si>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</si>
  <si>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</si>
  <si>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</si>
  <si>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</si>
  <si>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</si>
  <si>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</si>
  <si>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</si>
  <si>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</si>
  <si>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</si>
  <si>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</si>
  <si>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</si>
  <si>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</si>
  <si>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</si>
  <si>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</si>
  <si>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</si>
  <si>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</si>
  <si>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</si>
  <si>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</si>
  <si>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</si>
  <si>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</si>
  <si>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</si>
  <si>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</si>
  <si>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</si>
  <si>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</si>
  <si>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</si>
  <si>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</si>
  <si>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</si>
  <si>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</si>
  <si>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</si>
  <si>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</si>
  <si>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</si>
  <si>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</si>
  <si>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</si>
  <si>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</si>
  <si>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</si>
  <si>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</si>
  <si>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</si>
  <si>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</si>
  <si>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</si>
  <si>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</si>
  <si>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</si>
  <si>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</si>
  <si>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</si>
  <si>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</si>
  <si>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</si>
  <si>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</si>
  <si>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</si>
  <si>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</si>
  <si>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</si>
  <si>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</si>
  <si>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</si>
  <si>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</si>
  <si>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</si>
  <si>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</si>
  <si>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</si>
  <si>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</si>
  <si>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</si>
  <si>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</si>
  <si>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</si>
  <si>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</si>
  <si>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</si>
  <si>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</si>
  <si>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</si>
  <si>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</si>
  <si>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</si>
  <si>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</si>
  <si>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</si>
  <si>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</si>
  <si>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</si>
  <si>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</si>
  <si>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</si>
  <si>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</si>
  <si>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</si>
  <si>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</si>
  <si>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</si>
  <si>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</si>
  <si>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</si>
  <si>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</si>
  <si>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</si>
  <si>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</si>
  <si>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</si>
  <si>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</si>
  <si>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</si>
  <si>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</si>
  <si>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</si>
  <si>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</si>
  <si>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</si>
  <si>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</si>
  <si>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</si>
  <si>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</si>
  <si>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</si>
  <si>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</si>
  <si>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</si>
  <si>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</si>
  <si>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</si>
  <si>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</si>
  <si>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</si>
  <si>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</si>
  <si>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</si>
  <si>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</si>
  <si>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</si>
  <si>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</si>
  <si>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</si>
  <si>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</si>
  <si>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</si>
  <si>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</si>
  <si>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</si>
  <si>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</si>
  <si>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</si>
  <si>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</si>
  <si>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</si>
  <si>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</si>
  <si>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</si>
  <si>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</si>
  <si>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</si>
  <si>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</si>
  <si>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</si>
  <si>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</si>
  <si>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</si>
  <si>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</si>
  <si>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</si>
  <si>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</si>
  <si>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</si>
  <si>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</si>
  <si>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</si>
  <si>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</si>
  <si>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</si>
  <si>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</si>
  <si>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</si>
  <si>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</si>
  <si>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</si>
  <si>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</si>
  <si>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</si>
  <si>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</si>
  <si>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</si>
  <si>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</si>
  <si>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</si>
  <si>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</si>
  <si>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</si>
  <si>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</si>
  <si>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</si>
  <si>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</si>
  <si>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</si>
  <si>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</si>
  <si>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</si>
  <si>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</si>
  <si>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</si>
  <si>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</si>
  <si>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</si>
  <si>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</si>
  <si>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</si>
  <si>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</si>
  <si>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</si>
  <si>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</si>
  <si>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</si>
  <si>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</si>
  <si>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</si>
  <si>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</si>
  <si>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</si>
  <si>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</si>
  <si>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</si>
  <si>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</si>
  <si>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</si>
  <si>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</si>
  <si>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</si>
  <si>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</si>
  <si>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</si>
  <si>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</si>
  <si>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</si>
  <si>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</si>
  <si>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</si>
  <si>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</si>
  <si>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</si>
  <si>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</si>
  <si>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</si>
  <si>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</si>
  <si>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</si>
  <si>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</si>
  <si>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</si>
  <si>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</si>
  <si>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</si>
  <si>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</si>
  <si>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</si>
  <si>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</si>
  <si>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</si>
  <si>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</si>
  <si>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</si>
  <si>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</si>
  <si>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</si>
  <si>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</si>
  <si>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</si>
  <si>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</si>
  <si>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</si>
  <si>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</si>
  <si>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</si>
  <si>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</si>
  <si>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</si>
  <si>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</si>
  <si>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</si>
  <si>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</si>
  <si>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</si>
  <si>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</si>
  <si>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</si>
  <si>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</si>
  <si>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</si>
  <si>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</si>
  <si>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</si>
  <si>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</si>
  <si>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</si>
  <si>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</si>
  <si>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</si>
  <si>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</si>
  <si>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</si>
  <si>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</si>
  <si>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</si>
  <si>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</si>
  <si>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</si>
  <si>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</si>
  <si>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</si>
  <si>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</si>
  <si>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</si>
  <si>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</si>
  <si>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</si>
  <si>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</si>
  <si>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</si>
  <si>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</si>
  <si>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</si>
  <si>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</si>
  <si>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</si>
  <si>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</si>
  <si>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</si>
  <si>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</si>
  <si>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</si>
  <si>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</si>
  <si>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</si>
  <si>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</si>
  <si>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</si>
  <si>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</si>
  <si>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</si>
  <si>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</si>
  <si>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</si>
  <si>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</si>
  <si>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</si>
  <si>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</si>
  <si>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</si>
  <si>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</si>
  <si>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</si>
  <si>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</si>
  <si>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</si>
  <si>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</si>
  <si>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</si>
  <si>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</si>
  <si>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</si>
  <si>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</si>
  <si>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</si>
  <si>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</si>
  <si>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</si>
  <si>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</si>
  <si>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</si>
  <si>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</si>
  <si>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</si>
  <si>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</si>
  <si>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</si>
  <si>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</si>
  <si>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</si>
  <si>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</si>
  <si>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</si>
  <si>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</si>
  <si>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</si>
  <si>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</si>
  <si>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</si>
  <si>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</si>
  <si>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</si>
  <si>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</si>
  <si>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</si>
  <si>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</si>
  <si>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</si>
  <si>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</si>
  <si>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</si>
  <si>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</si>
  <si>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</si>
  <si>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</si>
  <si>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</si>
  <si>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</si>
  <si>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</si>
  <si>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</si>
  <si>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</si>
  <si>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</si>
  <si>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</si>
  <si>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</si>
  <si>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</si>
  <si>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</si>
  <si>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</si>
  <si>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</si>
  <si>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</si>
  <si>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</si>
  <si>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</si>
  <si>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</si>
  <si>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</si>
  <si>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</si>
  <si>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</si>
  <si>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</si>
  <si>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</si>
  <si>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</si>
  <si>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</si>
  <si>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</si>
  <si>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</si>
  <si>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</si>
  <si>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</si>
  <si>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</si>
  <si>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</si>
  <si>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</si>
  <si>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</si>
  <si>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</si>
  <si>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</si>
  <si>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</si>
  <si>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</si>
  <si>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</si>
  <si>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</si>
  <si>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</si>
  <si>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</si>
  <si>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</si>
  <si>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</si>
  <si>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</si>
  <si>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</si>
  <si>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</si>
  <si>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</si>
  <si>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</si>
  <si>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</si>
  <si>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</si>
  <si>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</si>
  <si>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</si>
  <si>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</si>
  <si>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</si>
  <si>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</si>
  <si>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</si>
  <si>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</si>
  <si>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</si>
  <si>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</si>
  <si>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</si>
  <si>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</si>
  <si>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</si>
  <si>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</si>
  <si>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</si>
  <si>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</si>
  <si>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</si>
  <si>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</si>
  <si>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</si>
  <si>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</si>
  <si>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</si>
  <si>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</si>
  <si>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</si>
  <si>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</si>
  <si>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</si>
  <si>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</si>
  <si>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</si>
  <si>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</si>
  <si>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</si>
  <si>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</si>
  <si>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</si>
  <si>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</si>
  <si>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</si>
  <si>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</si>
  <si>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</si>
  <si>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</si>
  <si>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</si>
  <si>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</si>
  <si>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</si>
  <si>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</si>
  <si>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</si>
  <si>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</si>
  <si>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</si>
  <si>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</si>
  <si>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</si>
  <si>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</si>
  <si>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</si>
  <si>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</si>
  <si>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</si>
  <si>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</si>
  <si>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</si>
  <si>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</si>
  <si>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</si>
  <si>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</si>
  <si>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</si>
  <si>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</si>
  <si>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</si>
  <si>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</si>
  <si>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</si>
  <si>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</si>
  <si>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</si>
  <si>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</si>
  <si>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</si>
  <si>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</si>
  <si>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</si>
  <si>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</si>
  <si>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</si>
  <si>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</si>
  <si>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</si>
  <si>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</si>
  <si>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</si>
  <si>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</si>
  <si>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</si>
  <si>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</si>
  <si>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</si>
  <si>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</si>
  <si>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</si>
  <si>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</si>
  <si>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</si>
  <si>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</si>
  <si>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</si>
  <si>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</si>
  <si>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</si>
  <si>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</si>
  <si>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</si>
  <si>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</si>
  <si>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</si>
  <si>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</si>
  <si>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</si>
  <si>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</si>
  <si>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</si>
  <si>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</si>
  <si>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</si>
  <si>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</si>
  <si>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</si>
  <si>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</si>
  <si>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</si>
  <si>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</si>
  <si>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</si>
  <si>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</si>
  <si>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</si>
  <si>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</si>
  <si>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</si>
  <si>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</si>
  <si>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</si>
  <si>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</si>
  <si>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</si>
  <si>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</si>
  <si>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</si>
  <si>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</si>
  <si>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</si>
  <si>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</si>
  <si>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</si>
  <si>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</si>
  <si>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</si>
  <si>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</si>
  <si>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</si>
  <si>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</si>
  <si>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</si>
  <si>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</si>
  <si>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</si>
  <si>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</si>
  <si>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</si>
  <si>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</si>
  <si>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</si>
  <si>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</si>
  <si>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</si>
  <si>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</si>
  <si>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</si>
  <si>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</si>
  <si>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</si>
  <si>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</si>
  <si>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</si>
  <si>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</si>
  <si>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</si>
  <si>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</si>
  <si>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</si>
  <si>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</si>
  <si>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</si>
  <si>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</si>
  <si>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</si>
  <si>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</si>
  <si>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</si>
  <si>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</si>
  <si>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</si>
  <si>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</si>
  <si>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</si>
  <si>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</si>
  <si>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</si>
  <si>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</si>
  <si>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</si>
  <si>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</si>
  <si>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</si>
  <si>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</si>
  <si>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</si>
  <si>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</si>
  <si>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</si>
  <si>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</si>
  <si>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</si>
  <si>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</si>
  <si>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</si>
  <si>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</si>
  <si>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</si>
  <si>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</si>
  <si>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</si>
  <si>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</si>
  <si>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</si>
  <si>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</si>
  <si>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</si>
  <si>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</si>
  <si>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</si>
  <si>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</si>
  <si>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</si>
  <si>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</si>
  <si>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</si>
  <si>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</si>
  <si>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</si>
  <si>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</si>
  <si>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</si>
  <si>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</si>
  <si>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</si>
  <si>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</si>
  <si>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</si>
  <si>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</si>
  <si>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</si>
  <si>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</si>
  <si>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</si>
  <si>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</si>
  <si>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</si>
  <si>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</si>
  <si>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</si>
  <si>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</si>
  <si>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</si>
  <si>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</si>
  <si>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</si>
  <si>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</si>
  <si>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</si>
  <si>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</si>
  <si>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</si>
  <si>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</si>
  <si>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</si>
  <si>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</si>
  <si>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</si>
  <si>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</si>
  <si>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</si>
  <si>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</si>
  <si>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</si>
  <si>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</si>
  <si>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</si>
  <si>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</si>
  <si>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</si>
  <si>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</si>
  <si>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</si>
  <si>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</si>
  <si>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</si>
  <si>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</si>
  <si>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</si>
  <si>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</si>
  <si>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</si>
  <si>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</si>
  <si>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</si>
  <si>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</si>
  <si>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</si>
  <si>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</si>
  <si>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</si>
  <si>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</si>
  <si>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</si>
  <si>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</si>
  <si>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</si>
  <si>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</si>
  <si>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</si>
  <si>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</si>
  <si>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</si>
  <si>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</si>
  <si>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</si>
  <si>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</si>
  <si>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</si>
  <si>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</si>
  <si>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</si>
  <si>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</si>
  <si>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</si>
  <si>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</si>
  <si>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</si>
  <si>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</si>
  <si>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</si>
  <si>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</si>
  <si>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</si>
  <si>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</si>
  <si>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</si>
  <si>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</si>
  <si>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</si>
  <si>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</si>
  <si>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</si>
  <si>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</si>
  <si>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</si>
  <si>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</si>
  <si>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</si>
  <si>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</si>
  <si>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</si>
  <si>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</si>
  <si>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</si>
  <si>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</si>
  <si>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</si>
  <si>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</si>
  <si>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</si>
  <si>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</si>
  <si>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</si>
  <si>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</si>
  <si>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</si>
  <si>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</si>
  <si>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</si>
  <si>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</si>
  <si>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</si>
  <si>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</si>
  <si>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</si>
  <si>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</si>
  <si>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</si>
  <si>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</si>
  <si>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</si>
  <si>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</si>
  <si>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</si>
  <si>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</si>
  <si>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</si>
  <si>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</si>
  <si>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</si>
  <si>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</si>
  <si>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</si>
  <si>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</si>
  <si>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</si>
  <si>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</si>
  <si>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</si>
  <si>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</si>
  <si>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</si>
  <si>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</si>
  <si>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</si>
  <si>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</si>
  <si>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</si>
  <si>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</si>
  <si>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</si>
  <si>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</si>
  <si>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</si>
  <si>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</si>
  <si>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</si>
  <si>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</si>
  <si>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</si>
  <si>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</si>
  <si>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</si>
  <si>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</si>
  <si>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</si>
  <si>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</si>
  <si>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</si>
  <si>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</si>
  <si>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</si>
  <si>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</si>
  <si>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</si>
  <si>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</si>
  <si>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</si>
  <si>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</si>
  <si>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</si>
  <si>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</si>
  <si>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</si>
  <si>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</si>
  <si>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</si>
  <si>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</si>
  <si>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</si>
  <si>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</si>
  <si>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</si>
  <si>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</si>
  <si>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</si>
  <si>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</si>
  <si>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</si>
  <si>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</si>
  <si>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</si>
  <si>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</si>
  <si>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</si>
  <si>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</si>
  <si>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</si>
  <si>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</si>
  <si>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</si>
  <si>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</si>
  <si>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</si>
  <si>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</si>
  <si>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</si>
  <si>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</si>
  <si>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</si>
  <si>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</si>
  <si>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</si>
  <si>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</si>
  <si>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</si>
  <si>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</si>
  <si>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</si>
  <si>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</si>
  <si>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</si>
  <si>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</si>
  <si>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</si>
  <si>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</si>
  <si>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</si>
  <si>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</si>
  <si>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</si>
  <si>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</si>
  <si>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</si>
  <si>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</si>
  <si>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</si>
  <si>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</si>
  <si>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</si>
  <si>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</si>
  <si>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</si>
  <si>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</si>
  <si>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</si>
  <si>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</si>
  <si>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</si>
  <si>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</si>
  <si>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</si>
  <si>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</si>
  <si>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</si>
  <si>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</si>
  <si>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</si>
  <si>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</si>
  <si>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</si>
  <si>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</si>
  <si>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</si>
  <si>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</si>
  <si>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</si>
  <si>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</si>
  <si>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</si>
  <si>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</si>
  <si>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</si>
  <si>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</si>
  <si>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</si>
  <si>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</si>
  <si>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</si>
  <si>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</si>
  <si>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</si>
  <si>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</si>
  <si>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</si>
  <si>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</si>
  <si>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</si>
  <si>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</si>
  <si>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</si>
  <si>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</si>
  <si>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</si>
  <si>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</si>
  <si>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</si>
  <si>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</si>
  <si>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</si>
  <si>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</si>
  <si>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</si>
  <si>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</si>
  <si>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</si>
  <si>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</si>
  <si>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</si>
  <si>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</si>
  <si>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</si>
  <si>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</si>
  <si>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</si>
  <si>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</si>
  <si>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</si>
  <si>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</si>
  <si>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</si>
  <si>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</si>
  <si>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</si>
  <si>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</si>
  <si>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</si>
  <si>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</si>
  <si>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</si>
  <si>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</si>
  <si>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</si>
  <si>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</si>
  <si>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</si>
  <si>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</si>
  <si>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</si>
  <si>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</si>
  <si>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</si>
  <si>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</si>
  <si>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</si>
  <si>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</si>
  <si>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</si>
  <si>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</si>
  <si>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</si>
  <si>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</si>
  <si>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</si>
  <si>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</si>
  <si>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</si>
  <si>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</si>
  <si>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</si>
  <si>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</si>
  <si>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</si>
  <si>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</si>
  <si>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</si>
  <si>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</si>
  <si>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</si>
  <si>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</si>
  <si>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</si>
  <si>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</si>
  <si>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</si>
  <si>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</si>
  <si>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</si>
  <si>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</si>
  <si>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</si>
  <si>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</si>
  <si>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</si>
  <si>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</si>
  <si>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</si>
  <si>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</si>
  <si>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</si>
  <si>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</si>
  <si>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</si>
  <si>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</si>
  <si>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</si>
  <si>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</si>
  <si>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</si>
  <si>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</si>
  <si>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</si>
  <si>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</si>
  <si>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</si>
  <si>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</si>
  <si>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</si>
  <si>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</si>
  <si>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</si>
  <si>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</si>
  <si>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</si>
  <si>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</si>
  <si>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</si>
  <si>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</si>
  <si>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</si>
  <si>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</si>
  <si>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</si>
  <si>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</si>
  <si>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</si>
  <si>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</si>
  <si>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</si>
  <si>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</si>
  <si>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</si>
  <si>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</si>
  <si>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</si>
  <si>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</si>
  <si>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</si>
  <si>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</si>
  <si>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</si>
  <si>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</si>
  <si>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</si>
  <si>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</si>
  <si>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</si>
  <si>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</si>
  <si>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</si>
  <si>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</si>
  <si>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</si>
  <si>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</si>
  <si>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</si>
  <si>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</si>
  <si>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</si>
  <si>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</si>
  <si>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</si>
  <si>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</si>
  <si>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</si>
  <si>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</si>
  <si>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</si>
  <si>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</si>
  <si>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</si>
  <si>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</si>
  <si>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</si>
  <si>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</si>
  <si>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</si>
  <si>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</si>
  <si>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</si>
  <si>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</si>
  <si>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</si>
  <si>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</si>
  <si>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</si>
  <si>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</si>
  <si>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</si>
  <si>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</si>
  <si>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</si>
  <si>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</si>
  <si>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</si>
  <si>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</si>
  <si>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</si>
  <si>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</si>
  <si>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</si>
  <si>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</si>
  <si>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</si>
  <si>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</si>
  <si>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</si>
  <si>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</si>
  <si>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</si>
  <si>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</si>
  <si>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</si>
  <si>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</si>
  <si>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</si>
  <si>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</si>
  <si>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</si>
  <si>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</si>
  <si>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</si>
  <si>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</si>
  <si>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</si>
  <si>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</si>
  <si>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</si>
  <si>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</si>
  <si>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</si>
  <si>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</si>
  <si>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</si>
  <si>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</si>
  <si>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</si>
  <si>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</si>
  <si>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</si>
  <si>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</si>
  <si>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</si>
  <si>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</si>
  <si>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</si>
  <si>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</si>
  <si>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</si>
  <si>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</si>
  <si>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</si>
  <si>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</si>
  <si>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</si>
  <si>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</si>
  <si>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</si>
  <si>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</si>
  <si>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</si>
  <si>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</si>
  <si>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</si>
  <si>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</si>
  <si>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</si>
  <si>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</si>
  <si>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</si>
  <si>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</si>
  <si>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</si>
  <si>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</si>
  <si>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</si>
  <si>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</si>
  <si>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</si>
  <si>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</si>
  <si>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</si>
  <si>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</si>
  <si>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</si>
  <si>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</si>
  <si>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</si>
  <si>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</si>
  <si>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</si>
  <si>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</si>
  <si>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</si>
  <si>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</si>
  <si>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</si>
  <si>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</si>
  <si>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</si>
  <si>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</si>
  <si>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</si>
  <si>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</si>
  <si>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</si>
  <si>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</si>
  <si>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</si>
  <si>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</si>
  <si>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</si>
  <si>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</si>
  <si>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</si>
  <si>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</si>
  <si>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</si>
  <si>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</si>
  <si>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</si>
  <si>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</si>
  <si>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</si>
  <si>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</si>
  <si>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</si>
  <si>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</si>
  <si>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</si>
  <si>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</si>
  <si>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</si>
  <si>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</si>
  <si>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</si>
  <si>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</si>
  <si>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</si>
  <si>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</si>
  <si>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</si>
  <si>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</si>
  <si>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</si>
  <si>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</si>
  <si>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</si>
  <si>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</si>
  <si>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</si>
  <si>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</si>
  <si>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</si>
  <si>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</si>
  <si>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</si>
  <si>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</si>
  <si>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</si>
  <si>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</si>
  <si>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</si>
  <si>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</si>
  <si>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</si>
  <si>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</si>
  <si>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</si>
  <si>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</si>
  <si>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</si>
  <si>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</si>
  <si>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</si>
  <si>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</si>
  <si>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</si>
  <si>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</si>
  <si>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</si>
  <si>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</si>
  <si>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</si>
  <si>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</si>
  <si>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</si>
  <si>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</si>
  <si>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</si>
  <si>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</si>
  <si>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</si>
  <si>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</si>
  <si>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</si>
  <si>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</si>
  <si>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</si>
  <si>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</si>
  <si>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</si>
  <si>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</si>
  <si>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</si>
  <si>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</si>
  <si>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</si>
  <si>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</si>
  <si>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</si>
  <si>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</si>
  <si>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</si>
  <si>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</si>
  <si>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</si>
  <si>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</si>
  <si>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</si>
  <si>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</si>
  <si>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</si>
  <si>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</si>
  <si>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</si>
  <si>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</si>
  <si>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</si>
  <si>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</si>
  <si>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</si>
  <si>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</si>
  <si>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</si>
  <si>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</si>
  <si>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</si>
  <si>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</si>
  <si>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</si>
  <si>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</si>
  <si>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</si>
  <si>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</si>
  <si>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</si>
  <si>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</si>
  <si>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</si>
  <si>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</si>
  <si>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</si>
  <si>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</si>
  <si>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</si>
  <si>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</si>
  <si>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</si>
  <si>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</si>
  <si>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</si>
  <si>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</si>
  <si>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</si>
  <si>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</si>
  <si>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</si>
  <si>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</si>
  <si>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</si>
  <si>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</si>
  <si>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</si>
  <si>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</si>
  <si>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</si>
  <si>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</si>
  <si>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</si>
  <si>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</si>
  <si>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</si>
  <si>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</si>
  <si>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</si>
  <si>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</si>
  <si>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</si>
  <si>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</si>
  <si>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</si>
  <si>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</si>
  <si>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</si>
  <si>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</si>
  <si>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</si>
  <si>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</si>
  <si>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</si>
  <si>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</si>
  <si>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</si>
  <si>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</si>
  <si>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</si>
  <si>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</si>
  <si>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</si>
  <si>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</si>
  <si>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</si>
  <si>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</si>
  <si>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</si>
  <si>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</si>
  <si>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</si>
  <si>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</si>
  <si>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</si>
  <si>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</si>
  <si>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</si>
  <si>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</si>
  <si>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</si>
  <si>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</si>
  <si>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</si>
  <si>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</si>
  <si>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</si>
  <si>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</si>
  <si>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</si>
  <si>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</si>
  <si>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</si>
  <si>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</si>
  <si>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</si>
  <si>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</si>
  <si>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</si>
  <si>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</si>
  <si>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</si>
  <si>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</si>
  <si>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</si>
  <si>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</si>
  <si>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</si>
  <si>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</si>
  <si>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</si>
  <si>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</si>
  <si>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</si>
  <si>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</si>
  <si>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</si>
  <si>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</si>
  <si>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</si>
  <si>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</si>
  <si>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</si>
  <si>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</si>
  <si>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</si>
  <si>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</si>
  <si>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</si>
  <si>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</si>
  <si>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</si>
  <si>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</si>
  <si>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</si>
  <si>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</si>
  <si>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</si>
  <si>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</si>
  <si>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</si>
  <si>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</si>
  <si>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</si>
  <si>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</si>
  <si>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</si>
  <si>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</si>
  <si>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</si>
  <si>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</si>
  <si>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</si>
  <si>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</si>
  <si>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</si>
  <si>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</si>
  <si>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</si>
  <si>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</si>
  <si>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</si>
  <si>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</si>
  <si>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</si>
  <si>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</si>
  <si>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</si>
  <si>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</si>
  <si>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</si>
  <si>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</si>
  <si>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</si>
  <si>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</si>
  <si>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</si>
  <si>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</si>
  <si>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</si>
  <si>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</si>
  <si>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</si>
  <si>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</si>
  <si>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</si>
  <si>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</si>
  <si>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</si>
  <si>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</si>
  <si>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</si>
  <si>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</si>
  <si>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</si>
  <si>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</si>
  <si>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</si>
  <si>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</si>
  <si>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</si>
  <si>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</si>
  <si>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</si>
  <si>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</si>
  <si>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</si>
  <si>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</si>
  <si>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</si>
  <si>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</si>
  <si>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</si>
  <si>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</si>
  <si>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</si>
  <si>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</si>
  <si>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</si>
  <si>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</si>
  <si>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</si>
  <si>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</si>
  <si>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</si>
  <si>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</si>
  <si>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</si>
  <si>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</si>
  <si>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</si>
  <si>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</si>
  <si>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</si>
  <si>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</si>
  <si>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</si>
  <si>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</si>
  <si>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</si>
  <si>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</si>
  <si>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</si>
  <si>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</si>
  <si>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</si>
  <si>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</si>
  <si>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</si>
  <si>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</si>
  <si>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</si>
  <si>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</si>
  <si>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</si>
  <si>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</si>
  <si>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</si>
  <si>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</si>
  <si>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</si>
  <si>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</si>
  <si>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</si>
  <si>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</si>
  <si>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</si>
  <si>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</si>
  <si>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</si>
  <si>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</si>
  <si>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</si>
  <si>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</si>
  <si>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</si>
  <si>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</si>
  <si>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</si>
  <si>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</si>
  <si>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</si>
  <si>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</si>
  <si>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</si>
  <si>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</si>
  <si>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</si>
  <si>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</si>
  <si>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</si>
  <si>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</si>
  <si>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</si>
  <si>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</si>
  <si>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</si>
  <si>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</si>
  <si>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</si>
  <si>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</si>
  <si>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</si>
  <si>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</si>
  <si>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</si>
  <si>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</si>
  <si>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</si>
  <si>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</si>
  <si>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</si>
  <si>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</si>
  <si>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</si>
  <si>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</si>
  <si>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</si>
  <si>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</si>
  <si>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</si>
  <si>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</si>
  <si>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</si>
  <si>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</si>
  <si>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</si>
  <si>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</si>
  <si>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</si>
  <si>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</si>
  <si>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</si>
  <si>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</si>
  <si>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</si>
  <si>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</si>
  <si>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</si>
  <si>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</si>
  <si>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</si>
  <si>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</si>
  <si>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</si>
  <si>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</si>
  <si>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</si>
  <si>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</si>
  <si>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</si>
  <si>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</si>
  <si>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</si>
  <si>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</si>
  <si>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</si>
  <si>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</si>
  <si>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</si>
  <si>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</si>
  <si>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</si>
  <si>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</si>
  <si>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</si>
  <si>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</si>
  <si>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</si>
  <si>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</si>
  <si>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</si>
  <si>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</si>
  <si>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</si>
  <si>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</si>
  <si>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</si>
  <si>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</si>
  <si>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</si>
  <si>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</si>
  <si>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</si>
  <si>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</si>
  <si>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</si>
  <si>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</si>
  <si>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</si>
  <si>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</si>
  <si>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</si>
  <si>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</si>
  <si>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</si>
  <si>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</si>
  <si>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</si>
  <si>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</si>
  <si>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</si>
  <si>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</si>
  <si>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</si>
  <si>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</si>
  <si>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</si>
  <si>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</si>
  <si>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</si>
  <si>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</si>
  <si>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</si>
  <si>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</si>
  <si>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</si>
  <si>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</si>
  <si>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</si>
  <si>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</si>
  <si>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</si>
  <si>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</si>
  <si>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</si>
  <si>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</si>
  <si>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</si>
  <si>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</si>
  <si>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</si>
  <si>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</si>
  <si>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</si>
  <si>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</si>
  <si>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</si>
  <si>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</si>
  <si>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</si>
  <si>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</si>
  <si>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</si>
  <si>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</si>
  <si>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</si>
  <si>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</si>
  <si>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</si>
  <si>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</si>
  <si>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</si>
  <si>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</si>
  <si>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</si>
  <si>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</si>
  <si>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</si>
  <si>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</si>
  <si>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</si>
  <si>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</si>
  <si>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</si>
  <si>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</si>
  <si>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</si>
  <si>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</si>
  <si>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</si>
  <si>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</si>
  <si>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</si>
  <si>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</si>
  <si>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</si>
  <si>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</si>
  <si>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</si>
  <si>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</si>
  <si>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</si>
  <si>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</si>
  <si>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</si>
  <si>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</si>
  <si>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</si>
  <si>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</si>
  <si>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</si>
  <si>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</si>
  <si>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</si>
  <si>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</si>
  <si>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</si>
  <si>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</si>
  <si>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</si>
  <si>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</si>
  <si>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</si>
  <si>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</si>
  <si>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</si>
  <si>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</si>
  <si>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</si>
  <si>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</si>
  <si>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</si>
  <si>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</si>
  <si>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</si>
  <si>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</si>
  <si>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</si>
  <si>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</si>
  <si>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</si>
  <si>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</si>
  <si>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</si>
  <si>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</si>
  <si>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</si>
  <si>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</si>
  <si>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</si>
  <si>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</si>
  <si>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</si>
  <si>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</si>
  <si>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</si>
  <si>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</si>
  <si>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</si>
  <si>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</si>
  <si>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</si>
  <si>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</si>
  <si>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</si>
  <si>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</si>
  <si>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</si>
  <si>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</si>
  <si>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</si>
  <si>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</si>
  <si>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</si>
  <si>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</si>
  <si>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</si>
  <si>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</si>
  <si>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</si>
  <si>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</si>
  <si>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</si>
  <si>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</si>
  <si>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</si>
  <si>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</si>
  <si>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</si>
  <si>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</si>
  <si>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</si>
  <si>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</si>
  <si>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</si>
  <si>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</si>
  <si>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</si>
  <si>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</si>
  <si>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</si>
  <si>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</si>
  <si>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</si>
  <si>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</si>
  <si>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</si>
  <si>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</si>
  <si>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</si>
  <si>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</si>
  <si>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</si>
  <si>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</si>
  <si>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</si>
  <si>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</si>
  <si>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</si>
  <si>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</si>
  <si>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</si>
  <si>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</si>
  <si>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</si>
  <si>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</si>
  <si>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</si>
  <si>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</si>
  <si>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</si>
  <si>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</si>
  <si>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</si>
  <si>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</si>
  <si>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</si>
  <si>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</si>
  <si>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</si>
  <si>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</si>
  <si>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</si>
  <si>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</si>
  <si>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</si>
  <si>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</si>
  <si>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</si>
  <si>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</si>
  <si>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</si>
  <si>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</si>
  <si>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</si>
  <si>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</si>
  <si>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</si>
  <si>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</si>
  <si>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</si>
  <si>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</si>
  <si>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</si>
  <si>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</si>
  <si>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</si>
  <si>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</si>
  <si>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</si>
  <si>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</si>
  <si>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</si>
  <si>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</si>
  <si>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</si>
  <si>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</si>
  <si>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</si>
  <si>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</si>
  <si>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</si>
  <si>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</si>
  <si>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</si>
  <si>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</si>
  <si>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</si>
  <si>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</si>
  <si>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</si>
  <si>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</si>
  <si>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</si>
  <si>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</si>
  <si>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</si>
  <si>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</si>
  <si>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</si>
  <si>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</si>
  <si>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</si>
  <si>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</si>
  <si>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</si>
  <si>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</si>
  <si>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</si>
  <si>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</si>
  <si>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</si>
  <si>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</si>
  <si>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</si>
  <si>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</si>
  <si>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</si>
  <si>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</si>
  <si>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</si>
  <si>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</si>
  <si>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</si>
  <si>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</si>
  <si>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</si>
  <si>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</si>
  <si>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</si>
  <si>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</si>
  <si>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</si>
  <si>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</si>
  <si>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</si>
  <si>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</si>
  <si>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</si>
  <si>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</si>
  <si>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</si>
  <si>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</si>
  <si>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</si>
  <si>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</si>
  <si>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</si>
  <si>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</si>
  <si>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</si>
  <si>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</si>
  <si>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</si>
  <si>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</si>
  <si>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</si>
  <si>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</si>
  <si>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</si>
  <si>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</si>
  <si>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</si>
  <si>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</si>
  <si>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</si>
  <si>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</si>
  <si>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</si>
  <si>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</si>
  <si>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</si>
  <si>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</si>
  <si>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</si>
  <si>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</si>
  <si>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</si>
  <si>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</si>
  <si>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</si>
  <si>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</si>
  <si>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</si>
  <si>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</si>
  <si>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</si>
  <si>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</si>
  <si>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</si>
  <si>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</si>
  <si>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</si>
  <si>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</si>
  <si>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</si>
  <si>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</si>
  <si>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</si>
  <si>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</si>
  <si>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</si>
  <si>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</si>
  <si>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</si>
  <si>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</si>
  <si>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</si>
  <si>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</si>
  <si>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</si>
  <si>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</si>
  <si>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</si>
  <si>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</si>
  <si>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</si>
  <si>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</si>
  <si>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</si>
  <si>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</si>
  <si>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</si>
  <si>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</si>
  <si>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</si>
  <si>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</si>
  <si>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</si>
  <si>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</si>
  <si>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</si>
  <si>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</si>
  <si>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</si>
  <si>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</si>
  <si>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</si>
  <si>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</si>
  <si>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</si>
  <si>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</si>
  <si>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</si>
  <si>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</si>
  <si>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</si>
  <si>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</si>
  <si>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</si>
  <si>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</si>
  <si>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</si>
  <si>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</si>
  <si>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</si>
  <si>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</si>
  <si>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</si>
  <si>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</si>
  <si>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</si>
  <si>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</si>
  <si>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</si>
  <si>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</si>
  <si>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</si>
  <si>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</si>
  <si>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</si>
  <si>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</si>
  <si>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</si>
  <si>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</si>
  <si>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</si>
  <si>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</si>
  <si>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</si>
  <si>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</si>
  <si>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</si>
  <si>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</si>
  <si>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</si>
  <si>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</si>
  <si>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</si>
  <si>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</si>
  <si>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</si>
  <si>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</si>
  <si>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</si>
  <si>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</si>
  <si>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</si>
  <si>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</si>
  <si>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</si>
  <si>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</si>
  <si>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</si>
  <si>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</si>
  <si>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</si>
  <si>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</si>
  <si>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</si>
  <si>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</si>
  <si>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</si>
  <si>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</si>
  <si>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</si>
  <si>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</si>
  <si>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</si>
  <si>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</si>
  <si>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</si>
  <si>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</si>
  <si>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</si>
  <si>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</si>
  <si>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</si>
  <si>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</si>
  <si>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</si>
  <si>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</si>
  <si>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</si>
  <si>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</si>
  <si>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</si>
  <si>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</si>
  <si>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</si>
  <si>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</si>
  <si>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</si>
  <si>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</si>
  <si>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</si>
  <si>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</si>
  <si>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</si>
  <si>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</si>
  <si>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</si>
  <si>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</si>
  <si>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</si>
  <si>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</si>
  <si>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</si>
  <si>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</si>
  <si>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</si>
  <si>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</si>
  <si>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</si>
  <si>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</si>
  <si>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</si>
  <si>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</si>
  <si>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</si>
  <si>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</si>
  <si>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</si>
  <si>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</si>
  <si>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</si>
  <si>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</si>
  <si>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</si>
  <si>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</si>
  <si>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</si>
  <si>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</si>
  <si>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</si>
  <si>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</si>
  <si>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</si>
  <si>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</si>
  <si>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</si>
  <si>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</si>
  <si>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</si>
  <si>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</si>
  <si>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</si>
  <si>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</si>
  <si>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</si>
  <si>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</si>
  <si>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</si>
  <si>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</si>
  <si>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</si>
  <si>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</si>
  <si>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</si>
  <si>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</si>
  <si>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</si>
  <si>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</si>
  <si>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</si>
  <si>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</si>
  <si>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</si>
  <si>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</si>
  <si>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</si>
  <si>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</si>
  <si>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</si>
  <si>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</si>
  <si>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</si>
  <si>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</si>
  <si>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</si>
  <si>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</si>
  <si>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</si>
  <si>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</si>
  <si>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</si>
  <si>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</si>
  <si>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</si>
  <si>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</si>
  <si>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</si>
  <si>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</si>
  <si>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</si>
  <si>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</si>
  <si>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</si>
  <si>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</si>
  <si>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</si>
  <si>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</si>
  <si>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</si>
  <si>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</si>
  <si>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</si>
  <si>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</si>
  <si>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</si>
  <si>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</si>
  <si>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</si>
  <si>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</si>
  <si>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</si>
  <si>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</si>
  <si>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</si>
  <si>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</si>
  <si>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</si>
  <si>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</si>
  <si>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</si>
  <si>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</si>
  <si>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</si>
  <si>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</si>
  <si>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</si>
  <si>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</si>
  <si>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</si>
  <si>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</si>
  <si>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</si>
  <si>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</si>
  <si>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</si>
  <si>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</si>
  <si>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</si>
  <si>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</si>
  <si>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</si>
  <si>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</si>
  <si>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</si>
  <si>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</si>
  <si>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</si>
  <si>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</si>
  <si>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</si>
  <si>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</si>
  <si>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</si>
  <si>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</si>
  <si>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</si>
  <si>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</si>
  <si>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</si>
  <si>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</si>
  <si>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</si>
  <si>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</si>
  <si>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</si>
  <si>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</si>
  <si>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</si>
  <si>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</si>
  <si>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</si>
  <si>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</si>
  <si>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</si>
  <si>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</si>
  <si>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</si>
  <si>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</si>
  <si>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</si>
  <si>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</si>
  <si>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</si>
  <si>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</si>
  <si>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</si>
  <si>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</si>
  <si>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</si>
  <si>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</si>
  <si>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</si>
  <si>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</si>
  <si>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</si>
  <si>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</si>
  <si>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</si>
  <si>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</si>
  <si>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</si>
  <si>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</si>
  <si>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</si>
  <si>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</si>
  <si>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</si>
  <si>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</si>
  <si>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</si>
  <si>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</si>
  <si>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</si>
  <si>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</si>
  <si>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</si>
  <si>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</si>
  <si>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</si>
  <si>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</si>
  <si>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</si>
  <si>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</si>
  <si>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</si>
  <si>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</si>
  <si>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</si>
  <si>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</si>
  <si>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</si>
  <si>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</si>
  <si>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</si>
  <si>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</si>
  <si>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</si>
  <si>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</si>
  <si>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</si>
  <si>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</si>
  <si>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</si>
  <si>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</si>
  <si>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</si>
  <si>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</si>
  <si>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</si>
  <si>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</si>
  <si>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</si>
  <si>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</si>
  <si>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</si>
  <si>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</si>
  <si>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</si>
  <si>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</si>
  <si>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</si>
  <si>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</si>
  <si>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</si>
  <si>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</si>
  <si>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</si>
  <si>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</si>
  <si>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</si>
  <si>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</si>
  <si>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</si>
  <si>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</si>
  <si>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</si>
  <si>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</si>
  <si>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</si>
  <si>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</si>
  <si>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</si>
  <si>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</si>
  <si>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</si>
  <si>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</si>
  <si>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</si>
  <si>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</si>
  <si>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</si>
  <si>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</si>
  <si>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</si>
  <si>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</si>
  <si>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</si>
  <si>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</si>
  <si>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</si>
  <si>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</si>
  <si>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</si>
  <si>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</si>
  <si>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</si>
  <si>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</si>
  <si>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</si>
  <si>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</si>
  <si>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</si>
  <si>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</si>
  <si>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</si>
  <si>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</si>
  <si>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</si>
  <si>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</si>
  <si>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</si>
  <si>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</si>
  <si>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</si>
  <si>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</si>
  <si>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</si>
  <si>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</si>
  <si>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</si>
  <si>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</si>
  <si>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</si>
  <si>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</si>
  <si>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</si>
  <si>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</si>
  <si>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</si>
  <si>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</si>
  <si>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</si>
  <si>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</si>
  <si>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</si>
  <si>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</si>
  <si>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</si>
  <si>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</si>
  <si>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</si>
  <si>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</si>
  <si>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</si>
  <si>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</si>
  <si>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</si>
  <si>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</si>
  <si>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</si>
  <si>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</si>
  <si>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</si>
  <si>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</si>
  <si>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</si>
  <si>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</si>
  <si>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</si>
  <si>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</si>
  <si>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</si>
  <si>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</si>
  <si>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</si>
  <si>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</si>
  <si>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</si>
  <si>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</si>
  <si>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</si>
  <si>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</si>
  <si>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</si>
  <si>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</si>
  <si>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</si>
  <si>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</si>
  <si>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</si>
  <si>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</si>
  <si>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</si>
  <si>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</si>
  <si>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</si>
  <si>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</si>
  <si>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</si>
  <si>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</si>
  <si>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</si>
  <si>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</si>
  <si>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</si>
  <si>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</si>
  <si>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</si>
  <si>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</si>
  <si>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</si>
  <si>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</si>
  <si>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</si>
  <si>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</si>
  <si>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</si>
  <si>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</si>
  <si>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</si>
  <si>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</si>
  <si>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</si>
  <si>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</si>
  <si>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</si>
  <si>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</si>
  <si>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</si>
  <si>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</si>
  <si>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</si>
  <si>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</si>
  <si>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</si>
  <si>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</si>
  <si>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</si>
  <si>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</si>
  <si>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</si>
  <si>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</si>
  <si>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</si>
  <si>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</si>
  <si>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</si>
  <si>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</si>
  <si>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</si>
  <si>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</si>
  <si>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</si>
  <si>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</si>
  <si>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</si>
  <si>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</si>
  <si>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</si>
  <si>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</si>
  <si>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</si>
  <si>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</si>
  <si>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</si>
  <si>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</si>
  <si>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</si>
  <si>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</si>
  <si>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</si>
  <si>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</si>
  <si>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</si>
  <si>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</si>
  <si>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</si>
  <si>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</si>
  <si>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</si>
  <si>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</si>
  <si>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</si>
  <si>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</si>
  <si>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</si>
  <si>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</si>
  <si>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</si>
  <si>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</si>
  <si>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</si>
  <si>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</si>
  <si>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</si>
  <si>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</si>
  <si>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</si>
  <si>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</si>
  <si>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</si>
  <si>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</si>
  <si>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</si>
  <si>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</si>
  <si>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</si>
  <si>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</si>
  <si>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</si>
  <si>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</si>
  <si>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</si>
  <si>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</si>
  <si>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</si>
  <si>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</si>
  <si>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</si>
  <si>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</si>
  <si>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</si>
  <si>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</si>
  <si>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</si>
  <si>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</si>
  <si>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</si>
  <si>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</si>
  <si>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</si>
  <si>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</si>
  <si>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</si>
  <si>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</si>
  <si>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</si>
  <si>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</si>
  <si>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</si>
  <si>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</si>
  <si>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</si>
  <si>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</si>
  <si>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</si>
  <si>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</si>
  <si>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</si>
  <si>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</si>
  <si>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</si>
  <si>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</si>
  <si>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</si>
  <si>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</si>
  <si>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</si>
  <si>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</si>
  <si>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</si>
  <si>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</si>
  <si>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</si>
  <si>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</si>
  <si>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</si>
  <si>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</si>
  <si>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</si>
  <si>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</si>
  <si>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</si>
  <si>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</si>
  <si>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</si>
  <si>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</si>
  <si>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</si>
  <si>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</si>
  <si>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</si>
  <si>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</si>
  <si>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</si>
  <si>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</si>
  <si>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</si>
  <si>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</si>
  <si>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</si>
  <si>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</si>
  <si>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</si>
  <si>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</si>
  <si>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</si>
  <si>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</si>
  <si>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</si>
  <si>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</si>
  <si>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</si>
  <si>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</si>
  <si>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</si>
  <si>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</si>
  <si>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</si>
  <si>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</si>
  <si>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</si>
  <si>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</si>
  <si>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</si>
  <si>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</si>
  <si>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</si>
  <si>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</si>
  <si>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</si>
  <si>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</si>
  <si>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</si>
  <si>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</si>
  <si>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</si>
  <si>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</si>
  <si>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</si>
  <si>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</si>
  <si>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</si>
  <si>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</si>
  <si>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</si>
  <si>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</si>
  <si>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</si>
  <si>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</si>
  <si>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</si>
  <si>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</si>
  <si>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</si>
  <si>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</si>
  <si>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</si>
  <si>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</si>
  <si>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</si>
  <si>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</si>
  <si>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</si>
  <si>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</si>
  <si>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</si>
  <si>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</si>
  <si>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</si>
  <si>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</si>
  <si>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</si>
  <si>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</si>
  <si>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</si>
  <si>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</si>
  <si>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</si>
  <si>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</si>
  <si>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</si>
  <si>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</si>
  <si>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</si>
  <si>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</si>
  <si>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</si>
  <si>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</si>
  <si>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</si>
  <si>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</si>
  <si>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</si>
  <si>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</si>
  <si>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</si>
  <si>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</si>
  <si>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</si>
  <si>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</si>
  <si>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</si>
  <si>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</si>
  <si>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</si>
  <si>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</si>
  <si>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</si>
  <si>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</si>
  <si>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</si>
  <si>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</si>
  <si>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</si>
  <si>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</si>
  <si>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</si>
  <si>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</si>
  <si>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</si>
  <si>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</si>
  <si>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</si>
  <si>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</si>
  <si>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</si>
  <si>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</si>
  <si>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</si>
  <si>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</si>
  <si>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</si>
  <si>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</si>
  <si>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</si>
  <si>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</si>
  <si>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</si>
  <si>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</si>
  <si>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</si>
  <si>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</si>
  <si>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</si>
  <si>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</si>
  <si>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</si>
  <si>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</si>
  <si>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</si>
  <si>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</si>
  <si>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</si>
  <si>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</si>
  <si>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</si>
  <si>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</si>
  <si>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</si>
  <si>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</si>
  <si>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</si>
  <si>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</si>
  <si>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</si>
  <si>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</si>
  <si>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</si>
  <si>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</si>
  <si>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</si>
  <si>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</si>
  <si>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</si>
  <si>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</si>
  <si>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</si>
  <si>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</si>
  <si>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</si>
  <si>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</si>
  <si>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</si>
  <si>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</si>
  <si>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</si>
  <si>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</si>
  <si>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</si>
  <si>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</si>
  <si>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</si>
  <si>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</si>
  <si>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</si>
  <si>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</si>
  <si>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</si>
  <si>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</si>
  <si>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</si>
  <si>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</si>
  <si>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</si>
  <si>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</si>
  <si>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</si>
  <si>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</si>
  <si>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</si>
  <si>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</si>
  <si>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</si>
  <si>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</si>
  <si>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</si>
  <si>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</si>
  <si>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</si>
  <si>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</si>
  <si>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</si>
  <si>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</si>
  <si>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</si>
  <si>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</si>
  <si>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</si>
  <si>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</si>
  <si>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</si>
  <si>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</si>
  <si>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</si>
  <si>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</si>
  <si>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</si>
  <si>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</si>
  <si>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</si>
  <si>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</si>
  <si>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</si>
  <si>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</si>
  <si>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</si>
  <si>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</si>
  <si>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</si>
  <si>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</si>
  <si>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</si>
  <si>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</si>
  <si>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</si>
  <si>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</si>
  <si>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</si>
  <si>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</si>
  <si>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</si>
  <si>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</si>
  <si>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</si>
  <si>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</si>
  <si>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</si>
  <si>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</si>
  <si>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</si>
  <si>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</si>
  <si>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</si>
  <si>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</si>
  <si>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</si>
  <si>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</si>
  <si>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</si>
  <si>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</si>
  <si>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</si>
  <si>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</si>
  <si>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</si>
  <si>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</si>
  <si>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</si>
  <si>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</si>
  <si>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</si>
  <si>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</si>
  <si>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</si>
  <si>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</si>
  <si>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</si>
  <si>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</si>
  <si>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</si>
  <si>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</si>
  <si>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</si>
  <si>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</si>
  <si>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</si>
  <si>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</si>
  <si>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</si>
  <si>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</si>
  <si>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</si>
  <si>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</si>
  <si>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</si>
  <si>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</si>
  <si>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</si>
  <si>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</si>
  <si>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</si>
  <si>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</si>
  <si>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</si>
  <si>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</si>
  <si>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</si>
  <si>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</si>
  <si>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</si>
  <si>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</si>
  <si>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</si>
  <si>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</si>
  <si>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</si>
  <si>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</si>
  <si>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</si>
  <si>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</si>
  <si>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</si>
  <si>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</si>
  <si>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</si>
  <si>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</si>
  <si>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</si>
  <si>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</si>
  <si>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</si>
  <si>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</si>
  <si>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</si>
  <si>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</si>
  <si>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</si>
  <si>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</si>
  <si>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</si>
  <si>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</si>
  <si>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</si>
  <si>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</si>
  <si>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</si>
  <si>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</si>
  <si>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</si>
  <si>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</si>
  <si>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</si>
  <si>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</si>
  <si>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</si>
  <si>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</si>
  <si>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</si>
  <si>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</si>
  <si>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</si>
  <si>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</si>
  <si>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</si>
  <si>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</si>
  <si>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</si>
  <si>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</si>
  <si>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</si>
  <si>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</si>
  <si>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</si>
  <si>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</si>
  <si>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</si>
  <si>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</si>
  <si>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</si>
  <si>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</si>
  <si>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</si>
  <si>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</si>
  <si>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</si>
  <si>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</si>
  <si>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</si>
  <si>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</si>
  <si>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</si>
  <si>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</si>
  <si>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</si>
  <si>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</si>
  <si>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</si>
  <si>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</si>
  <si>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</si>
  <si>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</si>
  <si>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</si>
  <si>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</si>
  <si>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</si>
  <si>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</si>
  <si>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</si>
  <si>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</si>
  <si>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</si>
  <si>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</si>
  <si>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</si>
  <si>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</si>
  <si>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</si>
  <si>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</si>
  <si>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</si>
  <si>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</si>
  <si>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</si>
  <si>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</si>
  <si>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</si>
  <si>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</si>
  <si>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</si>
  <si>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</si>
  <si>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</si>
  <si>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</si>
  <si>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</si>
  <si>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</si>
  <si>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</si>
  <si>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</si>
  <si>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</si>
  <si>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</si>
  <si>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</si>
  <si>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</si>
  <si>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</si>
  <si>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</si>
  <si>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</si>
  <si>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</si>
  <si>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</si>
  <si>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</si>
  <si>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</si>
  <si>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</si>
  <si>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</si>
  <si>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</si>
  <si>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</si>
  <si>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</si>
  <si>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</si>
  <si>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</si>
  <si>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</si>
  <si>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</si>
  <si>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</si>
  <si>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</si>
  <si>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</si>
  <si>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</si>
  <si>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</si>
  <si>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</si>
  <si>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</si>
  <si>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</si>
  <si>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</si>
  <si>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</si>
  <si>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</si>
  <si>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</si>
  <si>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</si>
  <si>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</si>
  <si>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</si>
  <si>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</si>
  <si>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</si>
  <si>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</si>
  <si>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</si>
  <si>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</si>
  <si>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</si>
  <si>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</si>
  <si>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</si>
  <si>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</si>
  <si>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</si>
  <si>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</si>
  <si>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</si>
  <si>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</si>
  <si>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</si>
  <si>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</si>
  <si>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</si>
  <si>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</si>
  <si>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</si>
  <si>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</si>
  <si>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</si>
  <si>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</si>
  <si>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</si>
  <si>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</si>
  <si>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</si>
  <si>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</si>
  <si>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</si>
  <si>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</si>
  <si>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</si>
  <si>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</si>
  <si>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</si>
  <si>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</si>
  <si>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</si>
  <si>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</si>
  <si>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</si>
  <si>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</si>
  <si>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</si>
  <si>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</si>
  <si>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</si>
  <si>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</si>
  <si>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</si>
  <si>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</si>
  <si>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</si>
  <si>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</si>
  <si>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</si>
  <si>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</si>
  <si>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</si>
  <si>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</si>
  <si>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</si>
  <si>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</si>
  <si>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</si>
  <si>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</si>
  <si>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</si>
  <si>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</si>
  <si>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</si>
  <si>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</si>
  <si>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</si>
  <si>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</si>
  <si>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</si>
  <si>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</si>
  <si>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</si>
  <si>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</si>
  <si>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</si>
  <si>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</si>
  <si>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</si>
  <si>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</si>
  <si>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</si>
  <si>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</si>
  <si>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</si>
  <si>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</si>
  <si>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</si>
  <si>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</si>
  <si>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</si>
  <si>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</si>
  <si>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</si>
  <si>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</si>
  <si>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</si>
  <si>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</si>
  <si>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</si>
  <si>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</si>
  <si>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</si>
  <si>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</si>
  <si>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</si>
  <si>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</si>
  <si>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</si>
  <si>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</si>
  <si>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</si>
  <si>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</si>
  <si>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</si>
  <si>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</si>
  <si>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</si>
  <si>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</si>
  <si>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</si>
  <si>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</si>
  <si>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</si>
  <si>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</si>
  <si>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</si>
  <si>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</si>
  <si>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</si>
  <si>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</si>
  <si>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</si>
  <si>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</si>
  <si>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</si>
  <si>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</si>
  <si>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</si>
  <si>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</si>
  <si>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</si>
  <si>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</si>
  <si>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</si>
  <si>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</si>
  <si>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</si>
  <si>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</si>
  <si>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</si>
  <si>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</si>
  <si>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</si>
  <si>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</si>
  <si>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</si>
  <si>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</si>
  <si>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</si>
  <si>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</si>
  <si>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</si>
  <si>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</si>
  <si>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</si>
  <si>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</si>
  <si>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</si>
  <si>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</si>
  <si>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</si>
  <si>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</si>
  <si>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</si>
  <si>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</si>
  <si>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</si>
  <si>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</si>
  <si>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</si>
  <si>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</si>
  <si>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</si>
  <si>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</si>
  <si>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</si>
  <si>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</si>
  <si>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</si>
  <si>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</si>
  <si>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</si>
  <si>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</si>
  <si>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</si>
  <si>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</si>
  <si>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</si>
  <si>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</si>
  <si>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</si>
  <si>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</si>
  <si>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</si>
  <si>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</si>
  <si>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</si>
  <si>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</si>
  <si>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</si>
  <si>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</si>
  <si>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</si>
  <si>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</si>
  <si>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</si>
  <si>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</si>
  <si>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</si>
  <si>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</si>
  <si>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</si>
  <si>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</si>
  <si>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</si>
  <si>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</si>
  <si>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</si>
  <si>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</si>
  <si>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</si>
  <si>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</si>
  <si>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</si>
  <si>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</si>
  <si>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</si>
  <si>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</si>
  <si>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</si>
  <si>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</si>
  <si>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</si>
  <si>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</si>
  <si>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</si>
  <si>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</si>
  <si>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</si>
  <si>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</si>
  <si>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</si>
  <si>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</si>
  <si>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</si>
  <si>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</si>
  <si>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</si>
  <si>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</si>
  <si>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</si>
  <si>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</si>
  <si>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</si>
  <si>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</si>
  <si>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</si>
  <si>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</si>
  <si>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</si>
  <si>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</si>
  <si>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</si>
  <si>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</si>
  <si>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</si>
  <si>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</si>
  <si>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</si>
  <si>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</si>
  <si>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</si>
  <si>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</si>
  <si>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</si>
  <si>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</si>
  <si>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</si>
  <si>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</si>
  <si>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</si>
  <si>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</si>
  <si>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</si>
  <si>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</si>
  <si>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</si>
  <si>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</si>
  <si>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</si>
  <si>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</si>
  <si>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</si>
  <si>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</si>
  <si>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</si>
  <si>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</si>
  <si>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</si>
  <si>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</si>
  <si>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</si>
  <si>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</si>
  <si>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</si>
  <si>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</si>
  <si>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</si>
  <si>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</si>
  <si>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</si>
  <si>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</si>
  <si>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</si>
  <si>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</si>
  <si>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</si>
  <si>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</si>
  <si>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</si>
  <si>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</si>
  <si>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</si>
  <si>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</si>
  <si>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</si>
  <si>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</si>
  <si>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</si>
  <si>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</si>
  <si>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</si>
  <si>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</si>
  <si>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</si>
  <si>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</si>
  <si>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</si>
  <si>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</si>
  <si>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</si>
  <si>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</si>
  <si>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</si>
  <si>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</si>
  <si>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</si>
  <si>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</si>
  <si>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</si>
  <si>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</si>
  <si>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</si>
  <si>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</si>
  <si>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</si>
  <si>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</si>
  <si>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</si>
  <si>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</si>
  <si>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</si>
  <si>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</si>
  <si>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</si>
  <si>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</si>
  <si>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</si>
  <si>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</si>
  <si>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</si>
  <si>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</si>
  <si>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</si>
  <si>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</si>
  <si>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</si>
  <si>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</si>
  <si>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</si>
  <si>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</si>
  <si>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</si>
  <si>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</si>
  <si>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</si>
  <si>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</si>
  <si>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</si>
  <si>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</si>
  <si>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</si>
  <si>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</si>
  <si>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</si>
  <si>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</si>
  <si>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</si>
  <si>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</si>
  <si>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</si>
  <si>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</si>
  <si>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</si>
  <si>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</si>
  <si>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</si>
  <si>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</si>
  <si>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</si>
  <si>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</si>
  <si>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</si>
  <si>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</si>
  <si>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</si>
  <si>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</si>
  <si>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</si>
  <si>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</si>
  <si>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</si>
  <si>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</si>
  <si>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</si>
  <si>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</si>
  <si>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</si>
  <si>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</si>
  <si>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</si>
  <si>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</si>
  <si>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</si>
  <si>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</si>
  <si>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</si>
  <si>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</si>
  <si>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</si>
  <si>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</si>
  <si>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</si>
  <si>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</si>
  <si>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</si>
  <si>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</si>
  <si>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</si>
  <si>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</si>
  <si>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</si>
  <si>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</si>
  <si>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</si>
  <si>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</si>
  <si>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</si>
  <si>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</si>
  <si>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</si>
  <si>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</si>
  <si>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</si>
  <si>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</si>
  <si>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</si>
  <si>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</si>
  <si>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</si>
  <si>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</si>
  <si>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</si>
  <si>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</si>
  <si>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</si>
  <si>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</si>
  <si>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</si>
  <si>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</si>
  <si>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</si>
  <si>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</si>
  <si>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</si>
  <si>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</si>
  <si>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</si>
  <si>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</si>
  <si>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</si>
  <si>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</si>
  <si>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</si>
  <si>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</si>
  <si>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</si>
  <si>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</si>
  <si>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</si>
  <si>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</si>
  <si>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</si>
  <si>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</si>
  <si>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</si>
  <si>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</si>
  <si>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</si>
  <si>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</si>
  <si>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</si>
  <si>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</si>
  <si>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</si>
  <si>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</si>
  <si>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</si>
  <si>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</si>
  <si>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</si>
  <si>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</si>
  <si>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</si>
  <si>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</si>
  <si>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</si>
  <si>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</si>
  <si>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</si>
  <si>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</si>
  <si>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</si>
  <si>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</si>
  <si>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</si>
  <si>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</si>
  <si>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</si>
  <si>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</si>
  <si>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</si>
  <si>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</si>
  <si>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</si>
  <si>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</si>
  <si>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</si>
  <si>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</si>
  <si>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</si>
  <si>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</si>
  <si>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</si>
  <si>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</si>
  <si>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</si>
  <si>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</si>
  <si>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</si>
  <si>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</si>
  <si>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</si>
  <si>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</si>
  <si>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</si>
  <si>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</si>
  <si>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</si>
  <si>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</si>
  <si>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</si>
  <si>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</si>
  <si>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</si>
  <si>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</si>
  <si>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</si>
  <si>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</si>
  <si>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</si>
  <si>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</si>
  <si>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</si>
  <si>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</si>
  <si>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</si>
  <si>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</si>
  <si>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</si>
  <si>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</si>
  <si>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</si>
  <si>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</si>
  <si>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</si>
  <si>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</si>
  <si>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</si>
  <si>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</si>
  <si>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</si>
  <si>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</si>
  <si>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</si>
  <si>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</si>
  <si>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</si>
  <si>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</si>
  <si>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</si>
  <si>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</si>
  <si>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</si>
  <si>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</si>
  <si>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</si>
  <si>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</si>
  <si>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</si>
  <si>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</si>
  <si>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</si>
  <si>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</si>
  <si>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</si>
  <si>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</si>
  <si>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</si>
  <si>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</si>
  <si>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</si>
  <si>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</si>
  <si>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</si>
  <si>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</si>
  <si>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</si>
  <si>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</si>
  <si>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</si>
  <si>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</si>
  <si>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</si>
  <si>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</si>
  <si>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</si>
  <si>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</si>
  <si>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</si>
  <si>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</si>
  <si>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</si>
  <si>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</si>
  <si>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</si>
  <si>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</si>
  <si>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</si>
  <si>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</si>
  <si>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</si>
  <si>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</si>
  <si>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</si>
  <si>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</si>
  <si>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</si>
  <si>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</si>
  <si>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</si>
  <si>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</si>
  <si>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</si>
  <si>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</si>
  <si>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</si>
  <si>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</si>
  <si>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</si>
  <si>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</si>
  <si>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</si>
  <si>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</si>
  <si>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</si>
  <si>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</si>
  <si>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</si>
  <si>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</si>
  <si>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</si>
  <si>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</si>
  <si>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</si>
  <si>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</si>
  <si>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</si>
  <si>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</si>
  <si>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</si>
  <si>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</si>
  <si>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</si>
  <si>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</si>
  <si>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</si>
  <si>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</si>
  <si>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</si>
  <si>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</si>
  <si>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</si>
  <si>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</si>
  <si>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</si>
  <si>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</si>
  <si>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</si>
  <si>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</si>
  <si>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</si>
  <si>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</si>
  <si>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</si>
  <si>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</si>
  <si>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</si>
  <si>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</si>
  <si>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</si>
  <si>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</si>
  <si>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</si>
  <si>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</si>
  <si>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</si>
  <si>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</si>
  <si>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</si>
  <si>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</si>
  <si>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</si>
  <si>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</si>
  <si>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</si>
  <si>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</si>
  <si>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</si>
  <si>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</si>
  <si>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</si>
  <si>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</si>
  <si>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</si>
  <si>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</si>
  <si>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</si>
  <si>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</si>
  <si>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</si>
  <si>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</si>
  <si>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</si>
  <si>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</si>
  <si>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</si>
  <si>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</si>
  <si>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</si>
  <si>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</si>
  <si>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</si>
  <si>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</si>
  <si>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</si>
  <si>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</si>
  <si>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</si>
  <si>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</si>
  <si>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</si>
  <si>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</si>
  <si>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</si>
  <si>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</si>
  <si>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</si>
  <si>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</si>
  <si>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</si>
  <si>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</si>
  <si>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</si>
  <si>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</si>
  <si>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</si>
  <si>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</si>
  <si>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</si>
  <si>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</si>
  <si>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</si>
  <si>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</si>
  <si>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</si>
  <si>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</si>
  <si>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</si>
  <si>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</si>
  <si>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</si>
  <si>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</si>
  <si>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</si>
  <si>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</si>
  <si>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</si>
  <si>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</si>
  <si>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</si>
  <si>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</si>
  <si>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</si>
  <si>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</si>
  <si>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</si>
  <si>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</si>
  <si>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</si>
  <si>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</si>
  <si>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</si>
  <si>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</si>
  <si>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</si>
  <si>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</si>
  <si>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</si>
  <si>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</si>
  <si>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</si>
  <si>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</si>
  <si>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</si>
  <si>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</si>
  <si>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</si>
  <si>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</si>
  <si>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</si>
  <si>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</si>
  <si>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</si>
  <si>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</si>
  <si>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</si>
  <si>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</si>
  <si>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</si>
  <si>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</si>
  <si>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</si>
  <si>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</si>
  <si>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</si>
  <si>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</si>
  <si>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</si>
  <si>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</si>
  <si>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</si>
  <si>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</si>
  <si>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</si>
  <si>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</si>
  <si>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</si>
  <si>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</si>
  <si>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</si>
  <si>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</si>
  <si>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</si>
  <si>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</si>
  <si>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</si>
  <si>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</si>
  <si>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</si>
  <si>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</si>
  <si>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</si>
  <si>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</si>
  <si>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</si>
  <si>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</si>
  <si>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</si>
  <si>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</si>
  <si>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</si>
  <si>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</si>
  <si>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</si>
  <si>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</si>
  <si>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</si>
  <si>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</si>
  <si>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</si>
  <si>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</si>
  <si>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</si>
  <si>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</si>
  <si>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</si>
  <si>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</si>
  <si>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</si>
  <si>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</si>
  <si>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</si>
  <si>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</si>
  <si>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</si>
  <si>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</si>
  <si>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</si>
  <si>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</si>
  <si>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</si>
  <si>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</si>
  <si>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</si>
  <si>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</si>
  <si>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</si>
  <si>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</si>
  <si>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</si>
  <si>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</si>
  <si>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</si>
  <si>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</si>
  <si>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</si>
  <si>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</si>
  <si>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</si>
  <si>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</si>
  <si>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</si>
  <si>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</si>
  <si>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</si>
  <si>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</si>
  <si>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</si>
  <si>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</si>
  <si>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</si>
  <si>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</si>
  <si>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</si>
  <si>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</si>
  <si>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</si>
  <si>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</si>
  <si>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</si>
  <si>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</si>
  <si>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</si>
  <si>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</si>
  <si>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</si>
  <si>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</si>
  <si>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</si>
  <si>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</si>
  <si>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</si>
  <si>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</si>
  <si>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</si>
  <si>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</si>
  <si>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</si>
  <si>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</si>
  <si>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</si>
  <si>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</si>
  <si>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</si>
  <si>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</si>
  <si>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</si>
  <si>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</si>
  <si>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</si>
  <si>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</si>
  <si>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</si>
  <si>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</si>
  <si>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</si>
  <si>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</si>
  <si>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</si>
  <si>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</si>
  <si>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</si>
  <si>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</si>
  <si>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</si>
  <si>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</si>
  <si>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</si>
  <si>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</si>
  <si>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</si>
  <si>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</si>
  <si>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</si>
  <si>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</si>
  <si>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</si>
  <si>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</si>
  <si>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</si>
  <si>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</si>
  <si>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</si>
  <si>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</si>
  <si>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</si>
  <si>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</si>
  <si>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</si>
  <si>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</si>
  <si>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</si>
  <si>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</si>
  <si>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</si>
  <si>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</si>
  <si>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</si>
  <si>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</si>
  <si>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</si>
  <si>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</si>
  <si>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</si>
  <si>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</si>
  <si>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</si>
  <si>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</si>
  <si>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</si>
  <si>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</si>
  <si>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</si>
  <si>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</si>
  <si>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</si>
  <si>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</si>
  <si>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</si>
  <si>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</si>
  <si>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</si>
  <si>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</si>
  <si>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</si>
  <si>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</si>
  <si>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</si>
  <si>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</si>
  <si>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</si>
  <si>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</si>
  <si>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</si>
  <si>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</si>
  <si>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</si>
  <si>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</si>
  <si>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</si>
  <si>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</si>
  <si>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</si>
  <si>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</si>
  <si>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</si>
  <si>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</si>
  <si>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</si>
  <si>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</si>
  <si>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</si>
  <si>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</si>
  <si>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</si>
  <si>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</si>
  <si>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</si>
  <si>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</si>
  <si>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</si>
  <si>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</si>
  <si>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</si>
  <si>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</si>
  <si>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</si>
  <si>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</si>
  <si>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</si>
  <si>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</si>
  <si>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</si>
  <si>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</si>
  <si>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</si>
  <si>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</si>
  <si>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</si>
  <si>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</si>
  <si>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</si>
  <si>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</si>
  <si>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</si>
  <si>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</si>
  <si>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</si>
  <si>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</si>
  <si>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</si>
  <si>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</si>
  <si>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</si>
  <si>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</si>
  <si>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</si>
  <si>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</si>
  <si>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</si>
  <si>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</si>
  <si>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</si>
  <si>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</si>
  <si>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</si>
  <si>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</si>
  <si>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</si>
  <si>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</si>
  <si>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</si>
  <si>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</si>
  <si>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</si>
  <si>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</si>
  <si>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</si>
  <si>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</si>
  <si>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</si>
  <si>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</si>
  <si>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</si>
  <si>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</si>
  <si>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</si>
  <si>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</si>
  <si>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</si>
  <si>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</si>
  <si>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</si>
  <si>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</si>
  <si>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</si>
  <si>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</si>
  <si>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</si>
  <si>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</si>
  <si>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</si>
  <si>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</si>
  <si>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</si>
  <si>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</si>
  <si>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</si>
  <si>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</si>
  <si>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</si>
  <si>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</si>
  <si>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</si>
  <si>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</si>
  <si>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</si>
  <si>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</si>
  <si>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</si>
  <si>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</si>
  <si>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</si>
  <si>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</si>
  <si>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</si>
  <si>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</si>
  <si>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</si>
  <si>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</si>
  <si>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</si>
  <si>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</si>
  <si>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</si>
  <si>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</si>
  <si>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</si>
  <si>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</si>
  <si>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</si>
  <si>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</si>
  <si>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</si>
  <si>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</si>
  <si>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</si>
  <si>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</si>
  <si>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</si>
  <si>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</si>
  <si>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</si>
  <si>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</si>
  <si>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</si>
  <si>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</si>
  <si>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</si>
  <si>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</si>
  <si>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</si>
  <si>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</si>
  <si>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</si>
  <si>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</si>
  <si>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</si>
  <si>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</si>
  <si>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</si>
  <si>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</si>
  <si>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</si>
  <si>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</si>
  <si>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</si>
  <si>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</si>
  <si>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</si>
  <si>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</si>
  <si>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</si>
  <si>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</si>
  <si>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</si>
  <si>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</si>
  <si>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</si>
  <si>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</si>
  <si>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</si>
  <si>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</si>
  <si>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</si>
  <si>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</si>
  <si>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</si>
  <si>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</si>
  <si>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</si>
  <si>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</si>
  <si>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</si>
  <si>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</si>
  <si>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</si>
  <si>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</si>
  <si>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</si>
  <si>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</si>
  <si>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</si>
  <si>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</si>
  <si>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</si>
  <si>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</si>
  <si>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</si>
  <si>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</si>
  <si>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</si>
  <si>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</si>
  <si>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</si>
  <si>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</si>
  <si>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</si>
  <si>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</si>
  <si>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</si>
  <si>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</si>
  <si>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</si>
  <si>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</si>
  <si>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</si>
  <si>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</si>
  <si>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</si>
  <si>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</si>
  <si>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</si>
  <si>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</si>
  <si>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</si>
  <si>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</si>
  <si>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</si>
  <si>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</si>
  <si>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</si>
  <si>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</si>
  <si>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</si>
  <si>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</si>
  <si>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</si>
  <si>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</si>
  <si>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</si>
  <si>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</si>
  <si>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</si>
  <si>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</si>
  <si>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</si>
  <si>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</si>
  <si>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</si>
  <si>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</si>
  <si>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</si>
  <si>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</si>
  <si>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</si>
  <si>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</si>
  <si>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</si>
  <si>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</si>
  <si>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</si>
  <si>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</si>
  <si>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</si>
  <si>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</si>
  <si>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</si>
  <si>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</si>
  <si>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</si>
  <si>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</si>
  <si>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</si>
  <si>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</si>
  <si>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</si>
  <si>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</si>
  <si>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</si>
  <si>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</si>
  <si>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</si>
  <si>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</si>
  <si>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</si>
  <si>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</si>
  <si>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</si>
  <si>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</si>
  <si>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</si>
  <si>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</si>
  <si>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</si>
  <si>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</si>
  <si>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</si>
  <si>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</si>
  <si>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</si>
  <si>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</si>
  <si>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</si>
  <si>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</si>
  <si>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</si>
  <si>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</si>
  <si>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</si>
  <si>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</si>
  <si>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</si>
  <si>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</si>
  <si>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</si>
  <si>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</si>
  <si>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</si>
  <si>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</si>
  <si>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</si>
  <si>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</si>
  <si>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</si>
  <si>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</si>
  <si>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</si>
  <si>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</si>
  <si>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</si>
  <si>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</si>
  <si>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</si>
  <si>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</si>
  <si>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</si>
  <si>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</si>
  <si>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</si>
  <si>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</si>
  <si>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</si>
  <si>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</si>
  <si>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</si>
  <si>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</si>
  <si>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</si>
  <si>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</si>
  <si>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</si>
  <si>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</si>
  <si>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</si>
  <si>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</si>
  <si>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</si>
  <si>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</si>
  <si>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</si>
  <si>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</si>
  <si>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</si>
  <si>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</si>
  <si>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</si>
  <si>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</si>
  <si>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</si>
  <si>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</si>
  <si>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</si>
  <si>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</si>
  <si>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</si>
  <si>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</si>
  <si>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</si>
  <si>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</si>
  <si>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</si>
  <si>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</si>
  <si>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</si>
  <si>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</si>
  <si>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</si>
  <si>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</si>
  <si>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</si>
  <si>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</si>
  <si>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</si>
  <si>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</si>
  <si>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</si>
  <si>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</si>
  <si>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</si>
  <si>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</si>
  <si>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</si>
  <si>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</si>
  <si>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</si>
  <si>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</si>
  <si>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</si>
  <si>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</si>
  <si>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</si>
  <si>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</si>
  <si>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</si>
  <si>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</si>
  <si>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</si>
  <si>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</si>
  <si>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</si>
  <si>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</si>
  <si>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</si>
  <si>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</si>
  <si>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</si>
  <si>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</si>
  <si>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</si>
  <si>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</si>
  <si>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</si>
  <si>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</si>
  <si>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</si>
  <si>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</si>
  <si>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</si>
  <si>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</si>
  <si>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</si>
  <si>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</si>
  <si>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</si>
  <si>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</si>
  <si>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</si>
  <si>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</si>
  <si>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</si>
  <si>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</si>
  <si>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</si>
  <si>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</si>
  <si>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</si>
  <si>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</si>
  <si>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</si>
  <si>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</si>
  <si>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</si>
  <si>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</si>
  <si>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</si>
  <si>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</si>
  <si>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</si>
  <si>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</si>
  <si>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</si>
  <si>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</si>
  <si>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</si>
  <si>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</si>
  <si>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</si>
  <si>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</si>
  <si>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</si>
  <si>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</si>
  <si>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</si>
  <si>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</si>
  <si>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</si>
  <si>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</si>
  <si>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</si>
  <si>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</si>
  <si>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</si>
  <si>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</si>
  <si>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</si>
  <si>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</si>
  <si>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</si>
  <si>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</si>
  <si>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</si>
  <si>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</si>
  <si>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</si>
  <si>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</si>
  <si>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</si>
  <si>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</si>
  <si>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</si>
  <si>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</si>
  <si>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</si>
  <si>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</si>
  <si>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</si>
  <si>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</si>
  <si>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</si>
  <si>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</si>
  <si>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</si>
  <si>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</si>
  <si>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</si>
  <si>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</si>
  <si>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</si>
  <si>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</si>
  <si>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</si>
  <si>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</si>
  <si>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</si>
  <si>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</si>
  <si>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</si>
  <si>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</si>
  <si>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</si>
  <si>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</si>
  <si>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</si>
  <si>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</si>
  <si>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</si>
  <si>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</si>
  <si>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</si>
  <si>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</si>
  <si>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</si>
  <si>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</si>
  <si>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</si>
  <si>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</si>
  <si>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</si>
  <si>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</si>
  <si>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</si>
  <si>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</si>
  <si>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</si>
  <si>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</si>
  <si>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</si>
  <si>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</si>
  <si>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</si>
  <si>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</si>
  <si>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</si>
  <si>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</si>
  <si>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</si>
  <si>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</si>
  <si>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</si>
  <si>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</si>
  <si>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</si>
  <si>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</si>
  <si>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</si>
  <si>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</si>
  <si>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</si>
  <si>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</si>
  <si>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</si>
  <si>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</si>
  <si>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</si>
  <si>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</si>
  <si>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</si>
  <si>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</si>
  <si>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</si>
  <si>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</si>
  <si>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</si>
  <si>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</si>
  <si>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</si>
  <si>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</si>
  <si>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</si>
  <si>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</si>
  <si>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</si>
  <si>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</si>
  <si>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</si>
  <si>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</si>
  <si>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</si>
  <si>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</si>
  <si>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</si>
  <si>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</si>
  <si>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</si>
  <si>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</si>
  <si>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</si>
  <si>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</si>
  <si>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</si>
  <si>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</si>
  <si>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</si>
  <si>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</si>
  <si>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</si>
  <si>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</si>
  <si>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</si>
  <si>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</si>
  <si>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</si>
  <si>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</si>
  <si>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</si>
  <si>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</si>
  <si>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</si>
  <si>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</si>
  <si>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</si>
  <si>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</si>
  <si>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</si>
  <si>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</si>
  <si>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</si>
  <si>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</si>
  <si>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</si>
  <si>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</si>
  <si>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</si>
  <si>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</si>
  <si>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</si>
  <si>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</si>
  <si>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</si>
  <si>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</si>
  <si>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</si>
  <si>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</si>
  <si>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</si>
  <si>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</si>
  <si>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</si>
  <si>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</si>
  <si>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</si>
  <si>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</si>
  <si>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</si>
  <si>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</si>
  <si>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</si>
  <si>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</si>
  <si>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</si>
  <si>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</si>
  <si>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</si>
  <si>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</si>
  <si>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</si>
  <si>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</si>
  <si>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</si>
  <si>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</si>
  <si>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</si>
  <si>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</si>
  <si>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</si>
  <si>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</si>
  <si>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</si>
  <si>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</si>
  <si>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</si>
  <si>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</si>
  <si>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</si>
  <si>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</si>
  <si>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</si>
  <si>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</si>
  <si>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</si>
  <si>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</si>
  <si>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</si>
  <si>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</si>
  <si>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</si>
  <si>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</si>
  <si>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</si>
  <si>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</si>
  <si>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</si>
  <si>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</si>
  <si>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</si>
  <si>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</si>
  <si>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</si>
  <si>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</si>
  <si>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</si>
  <si>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</si>
  <si>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</si>
  <si>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</si>
  <si>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</si>
  <si>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</si>
  <si>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</si>
  <si>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</si>
  <si>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</si>
  <si>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</si>
  <si>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</si>
  <si>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</si>
  <si>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</si>
  <si>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</si>
  <si>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</si>
  <si>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</si>
  <si>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</si>
  <si>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</si>
  <si>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</si>
  <si>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</si>
  <si>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</si>
  <si>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</si>
  <si>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</si>
  <si>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</si>
  <si>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</si>
  <si>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</si>
  <si>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</si>
  <si>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</si>
  <si>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</si>
  <si>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</si>
  <si>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</si>
  <si>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</si>
  <si>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</si>
  <si>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</si>
  <si>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</si>
  <si>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</si>
  <si>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</si>
  <si>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</si>
  <si>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</si>
  <si>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</si>
  <si>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</si>
  <si>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</si>
  <si>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</si>
  <si>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</si>
  <si>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</si>
  <si>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</si>
  <si>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</si>
  <si>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</si>
  <si>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</si>
  <si>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</si>
  <si>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</si>
  <si>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</si>
  <si>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</si>
  <si>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</si>
  <si>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</si>
  <si>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</si>
  <si>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</si>
  <si>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</si>
  <si>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</si>
  <si>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</si>
  <si>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</si>
  <si>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</si>
  <si>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</si>
  <si>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</si>
  <si>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</si>
  <si>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</si>
  <si>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</si>
  <si>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</si>
  <si>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</si>
  <si>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</si>
  <si>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</si>
  <si>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</si>
  <si>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</si>
  <si>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</si>
  <si>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</si>
  <si>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</si>
  <si>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</si>
  <si>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</si>
  <si>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</si>
  <si>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</si>
  <si>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</si>
  <si>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</si>
  <si>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</si>
  <si>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</si>
  <si>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</si>
  <si>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</si>
  <si>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</si>
  <si>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</si>
  <si>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</si>
  <si>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</si>
  <si>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</si>
  <si>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</si>
  <si>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</si>
  <si>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</si>
  <si>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</si>
  <si>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</si>
  <si>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</si>
  <si>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</si>
  <si>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</si>
  <si>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</si>
  <si>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</si>
  <si>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</si>
  <si>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</si>
  <si>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</si>
  <si>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</si>
  <si>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</si>
  <si>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</si>
  <si>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</si>
  <si>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</si>
  <si>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</si>
  <si>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</si>
  <si>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</si>
  <si>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</si>
  <si>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</si>
  <si>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</si>
  <si>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</si>
  <si>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</si>
  <si>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</si>
  <si>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</si>
  <si>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</si>
  <si>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</si>
  <si>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</si>
  <si>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</si>
  <si>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</si>
  <si>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</si>
  <si>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</si>
  <si>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</si>
  <si>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</si>
  <si>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</si>
  <si>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</si>
  <si>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</si>
  <si>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</si>
  <si>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</si>
  <si>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</si>
  <si>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</si>
  <si>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</si>
  <si>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</si>
  <si>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</si>
  <si>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</si>
  <si>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</si>
  <si>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</si>
  <si>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</si>
  <si>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</si>
  <si>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</si>
  <si>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</si>
  <si>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</si>
  <si>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</si>
  <si>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</si>
  <si>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</si>
  <si>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</si>
  <si>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</si>
  <si>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</si>
  <si>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</si>
  <si>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</si>
  <si>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</si>
  <si>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</si>
  <si>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</si>
  <si>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</si>
  <si>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</si>
  <si>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</si>
  <si>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</si>
  <si>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</si>
  <si>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</si>
  <si>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</si>
  <si>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</si>
  <si>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</si>
  <si>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</si>
  <si>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</si>
  <si>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</si>
  <si>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</si>
  <si>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</si>
  <si>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</si>
  <si>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</si>
  <si>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</si>
  <si>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</si>
  <si>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</si>
  <si>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</si>
  <si>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</si>
  <si>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</si>
  <si>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</si>
  <si>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</si>
  <si>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</si>
  <si>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</si>
  <si>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</si>
  <si>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</si>
  <si>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</si>
  <si>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</si>
  <si>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</si>
  <si>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</si>
  <si>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</si>
  <si>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</si>
  <si>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</si>
  <si>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</si>
  <si>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</si>
  <si>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</si>
  <si>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</si>
  <si>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</si>
  <si>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</si>
  <si>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</si>
  <si>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</si>
  <si>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</si>
  <si>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</si>
  <si>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</si>
  <si>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</si>
  <si>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</si>
  <si>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</si>
  <si>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</si>
  <si>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</si>
  <si>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</si>
  <si>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</si>
  <si>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</si>
  <si>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</si>
  <si>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</si>
  <si>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</si>
  <si>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</si>
  <si>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</si>
  <si>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</si>
  <si>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</si>
  <si>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</si>
  <si>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</si>
  <si>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</si>
  <si>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</si>
  <si>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</si>
  <si>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</si>
  <si>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</si>
  <si>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</si>
  <si>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</si>
  <si>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</si>
  <si>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</si>
  <si>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</si>
  <si>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</si>
  <si>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</si>
  <si>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</si>
  <si>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</si>
  <si>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</si>
  <si>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</si>
  <si>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</si>
  <si>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</si>
  <si>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</si>
  <si>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</si>
  <si>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</si>
  <si>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</si>
  <si>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</si>
  <si>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</si>
  <si>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</si>
  <si>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</si>
  <si>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</si>
  <si>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</si>
  <si>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</si>
  <si>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</si>
  <si>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</si>
  <si>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</si>
  <si>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</si>
  <si>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</si>
  <si>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</si>
  <si>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</si>
  <si>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</si>
  <si>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</si>
  <si>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</si>
  <si>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</si>
  <si>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</si>
  <si>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</si>
  <si>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</si>
  <si>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</si>
  <si>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</si>
  <si>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</si>
  <si>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</si>
  <si>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</si>
  <si>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</si>
  <si>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</si>
  <si>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</si>
  <si>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</si>
  <si>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</si>
  <si>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</si>
  <si>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</si>
  <si>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</si>
  <si>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</si>
  <si>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</si>
  <si>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</si>
  <si>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</si>
  <si>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</si>
  <si>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</si>
  <si>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</si>
  <si>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</si>
  <si>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</si>
  <si>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</si>
  <si>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</si>
  <si>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</si>
  <si>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</si>
  <si>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</si>
  <si>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</si>
  <si>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</si>
  <si>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</si>
  <si>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</si>
  <si>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</si>
  <si>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</si>
  <si>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</si>
  <si>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</si>
  <si>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</si>
  <si>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</si>
  <si>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</si>
  <si>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</si>
  <si>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</si>
  <si>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</si>
  <si>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</si>
  <si>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</si>
  <si>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</si>
  <si>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</si>
  <si>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</si>
  <si>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</si>
  <si>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</si>
  <si>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</si>
  <si>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</si>
  <si>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</si>
  <si>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</si>
  <si>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</si>
  <si>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</si>
  <si>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</si>
  <si>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</si>
  <si>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</si>
  <si>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</si>
  <si>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</si>
  <si>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</si>
  <si>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</si>
  <si>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</si>
  <si>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</si>
  <si>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</si>
  <si>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</si>
  <si>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</si>
  <si>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</si>
  <si>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</si>
  <si>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</si>
  <si>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</si>
  <si>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</si>
  <si>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</si>
  <si>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</si>
  <si>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</si>
  <si>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</si>
  <si>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</si>
  <si>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</si>
  <si>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</si>
  <si>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</si>
  <si>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</si>
  <si>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</si>
  <si>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</si>
  <si>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</si>
  <si>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</si>
  <si>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</si>
  <si>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</si>
  <si>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</si>
  <si>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</si>
  <si>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</si>
  <si>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</si>
  <si>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</si>
  <si>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</si>
  <si>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</si>
  <si>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</si>
  <si>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</si>
  <si>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</si>
  <si>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</si>
  <si>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</si>
  <si>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</si>
  <si>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</si>
  <si>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</si>
  <si>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</si>
  <si>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</si>
  <si>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</si>
  <si>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</si>
  <si>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</si>
  <si>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</si>
  <si>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</si>
  <si>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</si>
  <si>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</si>
  <si>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</si>
  <si>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</si>
  <si>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</si>
  <si>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</si>
  <si>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</si>
  <si>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</si>
  <si>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</si>
  <si>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</si>
  <si>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</si>
  <si>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</si>
  <si>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</si>
  <si>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</si>
  <si>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</si>
  <si>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</si>
  <si>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</si>
  <si>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</si>
  <si>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</si>
  <si>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</si>
  <si>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</si>
  <si>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</si>
  <si>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</si>
  <si>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</si>
  <si>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</si>
  <si>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</si>
  <si>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</si>
  <si>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</si>
  <si>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</si>
  <si>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</si>
  <si>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</si>
  <si>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</si>
  <si>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</si>
  <si>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</si>
  <si>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</si>
  <si>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</si>
  <si>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</si>
  <si>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</si>
  <si>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</si>
  <si>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</si>
  <si>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</si>
  <si>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</si>
  <si>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</si>
  <si>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</si>
  <si>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</si>
  <si>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</si>
  <si>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</si>
  <si>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</si>
  <si>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</si>
  <si>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</si>
  <si>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</si>
  <si>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</si>
  <si>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</si>
  <si>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</si>
  <si>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</si>
  <si>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</si>
  <si>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</si>
  <si>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</si>
  <si>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</si>
  <si>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</si>
  <si>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</si>
  <si>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</si>
  <si>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</si>
  <si>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</si>
  <si>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</si>
  <si>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</si>
  <si>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</si>
  <si>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</si>
  <si>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</si>
  <si>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</si>
  <si>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</si>
  <si>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</si>
  <si>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</si>
  <si>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</si>
  <si>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</si>
  <si>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</si>
  <si>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</si>
  <si>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</si>
  <si>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</si>
  <si>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</si>
  <si>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</si>
  <si>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</si>
  <si>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</si>
  <si>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</si>
  <si>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</si>
  <si>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</si>
  <si>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</si>
  <si>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</si>
  <si>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</si>
  <si>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</si>
  <si>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</si>
  <si>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</si>
  <si>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</si>
  <si>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</si>
  <si>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</si>
  <si>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</si>
  <si>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</si>
  <si>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</si>
  <si>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</si>
  <si>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</si>
  <si>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</si>
  <si>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</si>
  <si>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</si>
  <si>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</si>
  <si>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</si>
  <si>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</si>
  <si>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</si>
  <si>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</si>
  <si>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</si>
  <si>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</si>
  <si>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</si>
  <si>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</si>
  <si>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</si>
  <si>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</si>
  <si>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</si>
  <si>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</si>
  <si>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</si>
  <si>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</si>
  <si>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</si>
  <si>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</si>
  <si>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</si>
  <si>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</si>
  <si>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</si>
  <si>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</si>
  <si>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</si>
  <si>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</si>
  <si>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</si>
  <si>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</si>
  <si>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</si>
  <si>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</si>
  <si>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</si>
  <si>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</si>
  <si>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</si>
  <si>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</si>
  <si>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</si>
  <si>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</si>
  <si>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</si>
  <si>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</si>
  <si>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</si>
  <si>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</si>
  <si>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</si>
  <si>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</si>
  <si>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</si>
  <si>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</si>
  <si>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</si>
  <si>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</si>
  <si>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</si>
  <si>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</si>
  <si>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</si>
  <si>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</si>
  <si>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</si>
  <si>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</si>
  <si>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</si>
  <si>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</si>
  <si>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</si>
  <si>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</si>
  <si>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</si>
  <si>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</si>
  <si>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</si>
  <si>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</si>
  <si>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</si>
  <si>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</si>
  <si>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</si>
  <si>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</si>
  <si>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</si>
  <si>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</si>
  <si>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</si>
  <si>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</si>
  <si>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</si>
  <si>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</si>
  <si>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</si>
  <si>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</si>
  <si>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</si>
  <si>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</si>
  <si>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</si>
  <si>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</si>
  <si>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</si>
  <si>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</si>
  <si>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</si>
  <si>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</si>
  <si>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</si>
  <si>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</si>
  <si>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</si>
  <si>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</si>
  <si>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</si>
  <si>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</si>
  <si>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</si>
  <si>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</si>
  <si>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</si>
  <si>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</si>
  <si>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</si>
  <si>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</si>
  <si>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</si>
  <si>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</si>
  <si>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</si>
  <si>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</si>
  <si>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</si>
  <si>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</si>
  <si>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</si>
  <si>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</si>
  <si>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</si>
  <si>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</si>
  <si>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</si>
  <si>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</si>
  <si>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</si>
  <si>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</si>
  <si>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</si>
  <si>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</si>
  <si>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</si>
  <si>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</si>
  <si>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</si>
  <si>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</si>
  <si>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</si>
  <si>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</si>
  <si>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</si>
  <si>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</si>
  <si>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</si>
  <si>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</si>
  <si>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</si>
  <si>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</si>
  <si>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</si>
  <si>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</si>
  <si>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</si>
  <si>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</si>
  <si>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</si>
  <si>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</si>
  <si>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</si>
  <si>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</si>
  <si>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</si>
  <si>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</si>
  <si>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</si>
  <si>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</si>
  <si>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</si>
  <si>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</si>
  <si>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</si>
  <si>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</si>
  <si>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</si>
  <si>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</si>
  <si>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</si>
  <si>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</si>
  <si>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</si>
  <si>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</si>
  <si>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</si>
  <si>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</si>
  <si>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</si>
  <si>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</si>
  <si>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</si>
  <si>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</si>
  <si>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</si>
  <si>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</si>
  <si>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</si>
  <si>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</si>
  <si>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</si>
  <si>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</si>
  <si>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</si>
  <si>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</si>
  <si>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</si>
  <si>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</si>
  <si>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</si>
  <si>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</si>
  <si>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</si>
  <si>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</si>
  <si>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</si>
  <si>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</si>
  <si>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</si>
  <si>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</si>
  <si>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</si>
  <si>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</si>
  <si>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</si>
  <si>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</si>
  <si>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</si>
  <si>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</si>
  <si>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</si>
  <si>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</si>
  <si>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</si>
  <si>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</si>
  <si>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</si>
  <si>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</si>
  <si>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</si>
  <si>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</si>
  <si>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</si>
  <si>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</si>
  <si>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</si>
  <si>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</si>
  <si>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</si>
  <si>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</si>
  <si>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</si>
  <si>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</si>
  <si>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</si>
  <si>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</si>
  <si>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</si>
  <si>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</si>
  <si>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</si>
  <si>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</si>
  <si>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</si>
  <si>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</si>
  <si>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</si>
  <si>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</si>
  <si>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</si>
  <si>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</si>
  <si>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</si>
  <si>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</si>
  <si>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</si>
  <si>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</si>
  <si>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</si>
  <si>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</si>
  <si>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</si>
  <si>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</si>
  <si>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</si>
  <si>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</si>
  <si>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</si>
  <si>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</si>
  <si>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</si>
  <si>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</si>
  <si>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</si>
  <si>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</si>
  <si>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</si>
  <si>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</si>
  <si>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</si>
  <si>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</si>
  <si>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</si>
  <si>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</si>
  <si>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</si>
  <si>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</si>
  <si>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</si>
  <si>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</si>
  <si>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</si>
  <si>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</si>
  <si>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</si>
  <si>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</si>
  <si>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</si>
  <si>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</si>
  <si>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</si>
  <si>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</si>
  <si>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</si>
  <si>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</si>
  <si>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</si>
  <si>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</si>
  <si>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</si>
  <si>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</si>
  <si>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</si>
  <si>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</si>
  <si>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</si>
  <si>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</si>
  <si>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</si>
  <si>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</si>
  <si>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</si>
  <si>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</si>
  <si>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</si>
  <si>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</si>
  <si>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</si>
  <si>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</si>
  <si>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</si>
  <si>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</si>
  <si>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</si>
  <si>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</si>
  <si>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</si>
  <si>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</si>
  <si>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</si>
  <si>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</si>
  <si>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</si>
  <si>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</si>
  <si>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</si>
  <si>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</si>
  <si>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</si>
  <si>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</si>
  <si>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</si>
  <si>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</si>
  <si>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</si>
  <si>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</si>
  <si>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</si>
  <si>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</si>
  <si>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</si>
  <si>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</si>
  <si>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</si>
  <si>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</si>
  <si>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</si>
  <si>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</si>
  <si>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</si>
  <si>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</si>
  <si>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</si>
  <si>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</si>
  <si>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</si>
  <si>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</si>
  <si>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</si>
  <si>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</si>
  <si>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</si>
  <si>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</si>
  <si>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</si>
  <si>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</si>
  <si>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</si>
  <si>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</si>
  <si>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</si>
  <si>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</si>
  <si>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</si>
  <si>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</si>
  <si>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</si>
  <si>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</si>
  <si>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</si>
  <si>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</si>
  <si>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</si>
  <si>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</si>
  <si>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</si>
  <si>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</si>
  <si>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</si>
  <si>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</si>
  <si>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</si>
  <si>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</si>
  <si>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</si>
  <si>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</si>
  <si>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</si>
  <si>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</si>
  <si>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</si>
  <si>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</si>
  <si>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</si>
  <si>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</si>
  <si>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</si>
  <si>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</si>
  <si>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</si>
  <si>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</si>
  <si>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</si>
  <si>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</si>
  <si>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</si>
  <si>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</si>
  <si>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</si>
  <si>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</si>
  <si>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</si>
  <si>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</si>
  <si>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</si>
  <si>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</si>
  <si>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</si>
  <si>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</si>
  <si>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</si>
  <si>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</si>
  <si>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</si>
  <si>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</si>
  <si>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</si>
  <si>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</si>
  <si>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</si>
  <si>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</si>
  <si>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</si>
  <si>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</si>
  <si>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</si>
  <si>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</si>
  <si>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</si>
  <si>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</si>
  <si>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</si>
  <si>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</si>
  <si>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</si>
  <si>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</si>
  <si>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</si>
  <si>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</si>
  <si>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</si>
  <si>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</si>
  <si>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</si>
  <si>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</si>
  <si>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</si>
  <si>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</si>
  <si>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</si>
  <si>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</si>
  <si>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</si>
  <si>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</si>
  <si>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</si>
  <si>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</si>
  <si>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</si>
  <si>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</si>
  <si>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</si>
  <si>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</si>
  <si>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</si>
  <si>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</si>
  <si>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</si>
  <si>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</si>
  <si>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</si>
  <si>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</si>
  <si>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</si>
  <si>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</si>
  <si>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</si>
  <si>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</si>
  <si>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</si>
  <si>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</si>
  <si>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</si>
  <si>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</si>
  <si>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</si>
  <si>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</si>
  <si>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</si>
  <si>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</si>
  <si>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</si>
  <si>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</si>
  <si>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</si>
  <si>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</si>
  <si>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</si>
  <si>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</si>
  <si>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</si>
  <si>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</si>
  <si>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</si>
  <si>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</si>
  <si>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</si>
  <si>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</si>
  <si>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</si>
  <si>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</si>
  <si>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</si>
  <si>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</si>
  <si>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</si>
  <si>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</si>
  <si>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</si>
  <si>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</si>
  <si>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</si>
  <si>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</si>
  <si>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</si>
  <si>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</si>
  <si>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</si>
  <si>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</si>
  <si>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</si>
  <si>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</si>
  <si>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</si>
  <si>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</si>
  <si>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</si>
  <si>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</si>
  <si>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</si>
  <si>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</si>
  <si>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</si>
  <si>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</si>
  <si>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</si>
  <si>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</si>
  <si>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</si>
  <si>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</si>
  <si>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</si>
  <si>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</si>
  <si>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</si>
  <si>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</si>
  <si>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</si>
  <si>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</si>
  <si>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</si>
  <si>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</si>
  <si>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</si>
  <si>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</si>
  <si>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</si>
  <si>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</si>
  <si>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</si>
  <si>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</si>
  <si>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</si>
  <si>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</si>
  <si>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</si>
  <si>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</si>
  <si>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</si>
  <si>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</si>
  <si>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</si>
  <si>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</si>
  <si>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</si>
  <si>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</si>
  <si>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</si>
  <si>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</si>
  <si>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</si>
  <si>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</si>
  <si>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</si>
  <si>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</si>
  <si>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</si>
  <si>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</si>
  <si>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</si>
  <si>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</si>
  <si>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</si>
  <si>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</si>
  <si>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</si>
  <si>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</si>
  <si>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</si>
  <si>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</si>
  <si>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</si>
  <si>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</si>
  <si>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</si>
  <si>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</si>
  <si>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</si>
  <si>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</si>
  <si>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</si>
  <si>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</si>
  <si>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</si>
  <si>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</si>
  <si>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</si>
  <si>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</si>
  <si>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</si>
  <si>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</si>
  <si>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</si>
  <si>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</si>
  <si>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</si>
  <si>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</si>
  <si>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</si>
  <si>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</si>
  <si>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</si>
  <si>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</si>
  <si>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</si>
  <si>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</si>
  <si>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</si>
  <si>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</si>
  <si>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</si>
  <si>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</si>
  <si>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</si>
  <si>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</si>
  <si>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</si>
  <si>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</si>
  <si>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</si>
  <si>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</si>
  <si>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</si>
  <si>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</si>
  <si>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</si>
  <si>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</si>
  <si>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</si>
  <si>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</si>
  <si>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</si>
  <si>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</si>
  <si>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</si>
  <si>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</si>
  <si>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</si>
  <si>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</si>
  <si>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</si>
  <si>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</si>
  <si>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</si>
  <si>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</si>
  <si>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</si>
  <si>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</si>
  <si>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</si>
  <si>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</si>
  <si>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</si>
  <si>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</si>
  <si>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</si>
  <si>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</si>
  <si>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</si>
  <si>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</si>
  <si>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</si>
  <si>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</si>
  <si>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</si>
  <si>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</si>
  <si>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</si>
  <si>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</si>
  <si>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</si>
  <si>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</si>
  <si>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</si>
  <si>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</si>
  <si>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</si>
  <si>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</si>
  <si>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</si>
  <si>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</si>
  <si>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</si>
  <si>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</si>
  <si>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</si>
  <si>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</si>
  <si>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</si>
  <si>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</si>
  <si>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</si>
  <si>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</si>
  <si>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</si>
  <si>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</si>
  <si>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</si>
  <si>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</si>
  <si>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</si>
  <si>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</si>
  <si>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</si>
  <si>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</si>
  <si>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</si>
  <si>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</si>
  <si>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</si>
  <si>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</si>
  <si>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</si>
  <si>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</si>
  <si>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</si>
  <si>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</si>
  <si>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</si>
  <si>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</si>
  <si>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</si>
  <si>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</si>
  <si>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</si>
  <si>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</si>
  <si>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</si>
  <si>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</si>
  <si>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</si>
  <si>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</si>
  <si>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</si>
  <si>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</si>
  <si>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</si>
  <si>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</si>
  <si>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</si>
  <si>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</si>
  <si>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</si>
  <si>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</si>
  <si>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</si>
  <si>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</si>
  <si>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</si>
  <si>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</si>
  <si>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</si>
  <si>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</si>
  <si>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</si>
  <si>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</si>
  <si>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</si>
  <si>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</si>
  <si>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</si>
  <si>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</si>
  <si>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</si>
  <si>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</si>
  <si>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</si>
  <si>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</si>
  <si>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</si>
  <si>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</si>
  <si>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</si>
  <si>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</si>
  <si>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</si>
  <si>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</si>
  <si>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</si>
  <si>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</si>
  <si>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</si>
  <si>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</si>
  <si>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</si>
  <si>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</si>
  <si>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</si>
  <si>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</si>
  <si>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</si>
  <si>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</si>
  <si>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</si>
  <si>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</si>
  <si>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</si>
  <si>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</si>
  <si>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</si>
  <si>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</si>
  <si>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</si>
  <si>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</si>
  <si>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</si>
  <si>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</si>
  <si>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</si>
  <si>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</si>
  <si>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</si>
  <si>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</si>
  <si>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</si>
  <si>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</si>
  <si>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</si>
  <si>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</si>
  <si>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</si>
  <si>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</si>
  <si>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</si>
  <si>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</si>
  <si>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</si>
  <si>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</si>
  <si>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</si>
  <si>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</si>
  <si>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</si>
  <si>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</si>
  <si>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</si>
  <si>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</si>
  <si>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</si>
  <si>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</si>
  <si>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</si>
  <si>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</si>
  <si>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</si>
  <si>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</si>
  <si>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</si>
  <si>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</si>
  <si>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</si>
  <si>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</si>
  <si>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</si>
  <si>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</si>
  <si>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</si>
  <si>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</si>
  <si>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</si>
  <si>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</si>
  <si>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</si>
  <si>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</si>
  <si>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</si>
  <si>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</si>
  <si>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</si>
  <si>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</si>
  <si>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</si>
  <si>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</si>
  <si>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</si>
  <si>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</si>
  <si>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</si>
  <si>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</si>
  <si>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</si>
  <si>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</si>
  <si>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</si>
  <si>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</si>
  <si>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</si>
  <si>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</si>
  <si>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</si>
  <si>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</si>
  <si>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</si>
  <si>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</si>
  <si>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</si>
  <si>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</si>
  <si>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</si>
  <si>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</si>
  <si>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</si>
  <si>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</si>
  <si>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</si>
  <si>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</si>
  <si>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</si>
  <si>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</si>
  <si>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</si>
  <si>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</si>
  <si>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</si>
  <si>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</si>
  <si>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</si>
  <si>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</si>
  <si>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</si>
  <si>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</si>
  <si>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</si>
  <si>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</si>
  <si>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</si>
  <si>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</si>
  <si>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</si>
  <si>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</si>
  <si>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</si>
  <si>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</si>
  <si>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</si>
  <si>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</si>
  <si>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</si>
  <si>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</si>
  <si>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</si>
  <si>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</si>
  <si>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</si>
  <si>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</si>
  <si>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</si>
  <si>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</si>
  <si>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</si>
  <si>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</si>
  <si>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</si>
  <si>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</si>
  <si>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</si>
  <si>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</si>
  <si>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</si>
  <si>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</si>
  <si>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</si>
  <si>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</si>
  <si>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</si>
  <si>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</si>
  <si>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</si>
  <si>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</si>
  <si>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</si>
  <si>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</si>
  <si>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</si>
  <si>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</si>
  <si>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</si>
  <si>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</si>
  <si>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</si>
  <si>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</si>
  <si>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</si>
  <si>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</si>
  <si>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</si>
  <si>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</si>
  <si>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</si>
  <si>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</si>
  <si>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</si>
  <si>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</si>
  <si>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</si>
  <si>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</si>
  <si>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</si>
  <si>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</si>
  <si>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</si>
  <si>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</si>
  <si>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</si>
  <si>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</si>
  <si>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</si>
  <si>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</si>
  <si>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</si>
  <si>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</si>
  <si>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</si>
  <si>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</si>
  <si>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</si>
  <si>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</si>
  <si>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</si>
  <si>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</si>
  <si>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</si>
  <si>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</si>
  <si>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</si>
  <si>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</si>
  <si>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</si>
  <si>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</si>
  <si>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</si>
  <si>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</si>
  <si>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</si>
  <si>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</si>
  <si>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</si>
  <si>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</si>
  <si>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</si>
  <si>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</si>
  <si>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</si>
  <si>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</si>
  <si>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</si>
  <si>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</si>
  <si>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</si>
  <si>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</si>
  <si>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</si>
  <si>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</si>
  <si>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</si>
  <si>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</si>
  <si>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</si>
  <si>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</si>
  <si>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</si>
  <si>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</si>
  <si>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</si>
  <si>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</si>
  <si>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</si>
  <si>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</si>
  <si>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</si>
  <si>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</si>
  <si>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</si>
  <si>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</si>
  <si>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</si>
  <si>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</si>
  <si>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</si>
  <si>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</si>
  <si>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</si>
  <si>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</si>
  <si>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</si>
  <si>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</si>
  <si>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</si>
  <si>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</si>
  <si>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</si>
  <si>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</si>
  <si>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</si>
  <si>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</si>
  <si>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</si>
  <si>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</si>
  <si>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</si>
  <si>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</si>
  <si>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</si>
  <si>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</si>
  <si>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</si>
  <si>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</si>
  <si>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</si>
  <si>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</si>
  <si>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</si>
  <si>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</si>
  <si>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</si>
  <si>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</si>
  <si>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</si>
  <si>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</si>
  <si>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</si>
  <si>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</si>
  <si>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</si>
  <si>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</si>
  <si>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</si>
  <si>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</si>
  <si>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</si>
  <si>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</si>
  <si>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</si>
  <si>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</si>
  <si>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</si>
  <si>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</si>
  <si>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</si>
  <si>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</si>
  <si>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</si>
  <si>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</si>
  <si>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</si>
  <si>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</si>
  <si>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</si>
  <si>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</si>
  <si>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</si>
  <si>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</si>
  <si>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</si>
  <si>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</si>
  <si>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</si>
  <si>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</si>
  <si>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</si>
  <si>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</si>
  <si>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</si>
  <si>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</si>
  <si>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</si>
  <si>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</si>
  <si>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</si>
  <si>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</si>
  <si>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</si>
  <si>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</si>
  <si>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</si>
  <si>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</si>
  <si>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</si>
  <si>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</si>
  <si>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</si>
  <si>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</si>
  <si>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</si>
  <si>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</si>
  <si>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</si>
  <si>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</si>
  <si>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</si>
  <si>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</si>
  <si>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</si>
  <si>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</si>
  <si>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</si>
  <si>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</si>
  <si>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</si>
  <si>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</si>
  <si>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</si>
  <si>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</si>
  <si>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</si>
  <si>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</si>
  <si>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</si>
  <si>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</si>
  <si>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</si>
  <si>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</si>
  <si>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</si>
  <si>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</si>
  <si>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</si>
  <si>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</si>
  <si>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</si>
  <si>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</si>
  <si>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</si>
  <si>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</si>
  <si>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</si>
  <si>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</si>
  <si>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</si>
  <si>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</si>
  <si>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</si>
  <si>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</si>
  <si>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</si>
  <si>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</si>
  <si>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</si>
  <si>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</si>
  <si>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</si>
  <si>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</si>
  <si>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</si>
  <si>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</si>
  <si>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</si>
  <si>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</si>
  <si>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</si>
  <si>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</si>
  <si>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</si>
  <si>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</si>
  <si>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</si>
  <si>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</si>
  <si>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</si>
  <si>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</si>
  <si>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</si>
  <si>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</si>
  <si>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</si>
  <si>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</si>
  <si>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</si>
  <si>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</si>
  <si>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</si>
  <si>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</si>
  <si>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</si>
  <si>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</si>
  <si>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</si>
  <si>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</si>
  <si>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</si>
  <si>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</si>
  <si>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</si>
  <si>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</si>
  <si>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</si>
  <si>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</si>
  <si>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</si>
  <si>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</si>
  <si>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</si>
  <si>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</si>
  <si>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</si>
  <si>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</si>
  <si>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</si>
  <si>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</si>
  <si>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</si>
  <si>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</si>
  <si>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</si>
  <si>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</si>
  <si>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</si>
  <si>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</si>
  <si>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</si>
  <si>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</si>
  <si>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</si>
  <si>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</si>
  <si>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</si>
  <si>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</si>
  <si>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</si>
  <si>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</si>
  <si>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</si>
  <si>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</si>
  <si>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</si>
  <si>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</si>
  <si>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</si>
  <si>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</si>
  <si>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</si>
  <si>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</si>
  <si>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</si>
  <si>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</si>
  <si>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</si>
  <si>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</si>
  <si>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</si>
  <si>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</si>
  <si>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</si>
  <si>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</si>
  <si>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</si>
  <si>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</si>
  <si>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</si>
  <si>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</si>
  <si>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</si>
  <si>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</si>
  <si>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</si>
  <si>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</si>
  <si>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</si>
  <si>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</si>
  <si>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</si>
  <si>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</si>
  <si>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</si>
  <si>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</si>
  <si>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</si>
  <si>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</si>
  <si>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</si>
  <si>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</si>
  <si>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</si>
  <si>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</si>
  <si>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</si>
  <si>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</si>
  <si>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</si>
  <si>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</si>
  <si>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</si>
  <si>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</si>
  <si>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</si>
  <si>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</si>
  <si>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</si>
  <si>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</si>
  <si>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</si>
  <si>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</si>
  <si>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</si>
  <si>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</si>
  <si>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</si>
  <si>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</si>
  <si>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</si>
  <si>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</si>
  <si>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</si>
  <si>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</si>
  <si>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</si>
  <si>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</si>
  <si>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</si>
  <si>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</si>
  <si>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</si>
  <si>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</si>
  <si>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</si>
  <si>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</si>
  <si>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</si>
  <si>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</si>
  <si>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</si>
  <si>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</si>
  <si>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</si>
  <si>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</si>
  <si>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</si>
  <si>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</si>
  <si>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</si>
  <si>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</si>
  <si>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</si>
  <si>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</si>
  <si>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</si>
  <si>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</si>
  <si>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</si>
  <si>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</si>
  <si>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</si>
  <si>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</si>
  <si>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</si>
  <si>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</si>
  <si>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</si>
  <si>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</si>
  <si>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</si>
  <si>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</si>
  <si>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</si>
  <si>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</si>
  <si>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</si>
  <si>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</si>
  <si>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</si>
  <si>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</si>
  <si>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</si>
  <si>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</si>
  <si>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</si>
  <si>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</si>
  <si>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</si>
  <si>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</si>
  <si>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</si>
  <si>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</si>
  <si>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</si>
  <si>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</si>
  <si>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</si>
  <si>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</si>
  <si>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</si>
  <si>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</si>
  <si>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</si>
  <si>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</si>
  <si>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</si>
  <si>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</si>
  <si>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</si>
  <si>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</si>
  <si>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</si>
  <si>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</si>
  <si>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</si>
  <si>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</si>
  <si>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</si>
  <si>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</si>
  <si>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</si>
  <si>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</si>
  <si>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</si>
  <si>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</si>
  <si>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</si>
  <si>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</si>
  <si>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</si>
  <si>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</si>
  <si>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</si>
  <si>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</si>
  <si>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</si>
  <si>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</si>
  <si>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</si>
  <si>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</si>
  <si>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</si>
  <si>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</si>
  <si>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</si>
  <si>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</si>
  <si>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</si>
  <si>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</si>
  <si>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</si>
  <si>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</si>
  <si>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</si>
  <si>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</si>
  <si>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</si>
  <si>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</si>
  <si>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</si>
  <si>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</si>
  <si>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</si>
  <si>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</si>
  <si>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</si>
  <si>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</si>
  <si>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</si>
  <si>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</si>
  <si>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</si>
  <si>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</si>
  <si>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</si>
  <si>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</si>
  <si>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</si>
  <si>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</si>
  <si>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</si>
  <si>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</si>
  <si>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</si>
  <si>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</si>
  <si>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</si>
  <si>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</si>
  <si>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</si>
  <si>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</si>
  <si>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</si>
  <si>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</si>
  <si>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</si>
  <si>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</si>
  <si>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</si>
  <si>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</si>
  <si>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</si>
  <si>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</si>
  <si>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</si>
  <si>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</si>
  <si>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</si>
  <si>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</si>
  <si>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</si>
  <si>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</si>
  <si>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</si>
  <si>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</si>
  <si>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</si>
  <si>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</si>
  <si>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</si>
  <si>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</si>
  <si>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</si>
  <si>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</si>
  <si>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</si>
  <si>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</si>
  <si>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</si>
  <si>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</si>
  <si>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</si>
  <si>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</si>
  <si>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</si>
  <si>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</si>
  <si>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</si>
  <si>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</si>
  <si>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</si>
  <si>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</si>
  <si>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</si>
  <si>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</si>
  <si>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</si>
  <si>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</si>
  <si>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</si>
  <si>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</si>
  <si>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</si>
  <si>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</si>
  <si>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</si>
  <si>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</si>
  <si>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</si>
  <si>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</si>
  <si>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</si>
  <si>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</si>
  <si>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</si>
  <si>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</si>
  <si>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</si>
  <si>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</si>
  <si>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</si>
  <si>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</si>
  <si>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</si>
  <si>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</si>
  <si>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</si>
  <si>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</si>
  <si>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</si>
  <si>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</si>
  <si>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</si>
  <si>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</si>
  <si>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</si>
  <si>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</si>
  <si>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</si>
  <si>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</si>
  <si>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</si>
  <si>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</si>
  <si>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</si>
  <si>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</si>
  <si>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</si>
  <si>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</si>
  <si>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</si>
  <si>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</si>
  <si>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</si>
  <si>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</si>
  <si>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</si>
  <si>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</si>
  <si>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</si>
  <si>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</si>
  <si>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</si>
  <si>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</si>
  <si>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</si>
  <si>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</si>
  <si>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</si>
  <si>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</si>
  <si>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</si>
  <si>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</si>
  <si>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</si>
  <si>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</si>
  <si>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</si>
  <si>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</si>
  <si>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</si>
  <si>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</si>
  <si>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</si>
  <si>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</si>
  <si>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</si>
  <si>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</si>
  <si>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</si>
  <si>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</si>
  <si>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</si>
  <si>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</si>
  <si>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</si>
  <si>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</si>
  <si>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</si>
  <si>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</si>
  <si>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</si>
  <si>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</si>
  <si>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</si>
  <si>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</si>
  <si>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</si>
  <si>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</si>
  <si>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</si>
  <si>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</si>
  <si>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</si>
  <si>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</si>
  <si>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</si>
  <si>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</si>
  <si>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</si>
  <si>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</si>
  <si>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</si>
  <si>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</si>
  <si>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</si>
  <si>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</si>
  <si>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</si>
  <si>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</si>
  <si>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</si>
  <si>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</si>
  <si>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</si>
  <si>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</si>
  <si>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</si>
  <si>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</si>
  <si>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</si>
  <si>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</si>
  <si>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</si>
  <si>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</si>
  <si>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</si>
  <si>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</si>
  <si>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</si>
  <si>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</si>
  <si>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</si>
  <si>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</si>
  <si>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</si>
  <si>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</si>
  <si>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</si>
  <si>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</si>
  <si>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</si>
  <si>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</si>
  <si>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</si>
  <si>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</si>
  <si>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</si>
  <si>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</si>
  <si>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</si>
  <si>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</si>
  <si>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</si>
  <si>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</si>
  <si>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</si>
  <si>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</si>
  <si>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</si>
  <si>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</si>
  <si>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</si>
  <si>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</si>
  <si>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</si>
  <si>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</si>
  <si>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</si>
  <si>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</si>
  <si>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</si>
  <si>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</si>
  <si>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</si>
  <si>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</si>
  <si>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</si>
  <si>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</si>
  <si>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</si>
  <si>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</si>
  <si>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</si>
  <si>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</si>
  <si>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</si>
  <si>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</si>
  <si>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</si>
  <si>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</si>
  <si>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</si>
  <si>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</si>
  <si>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</si>
  <si>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</si>
  <si>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</si>
  <si>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</si>
  <si>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</si>
  <si>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</si>
  <si>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</si>
  <si>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</si>
  <si>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</si>
  <si>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</si>
  <si>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</si>
  <si>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</si>
  <si>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</si>
  <si>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</si>
  <si>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</si>
  <si>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</si>
  <si>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</si>
  <si>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</si>
  <si>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</si>
  <si>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</si>
  <si>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</si>
  <si>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</si>
  <si>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</si>
  <si>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</si>
  <si>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</si>
  <si>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</si>
  <si>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</si>
  <si>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</si>
  <si>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</si>
  <si>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</si>
  <si>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</si>
  <si>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</si>
  <si>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</si>
  <si>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</si>
  <si>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</si>
  <si>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</si>
  <si>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</si>
  <si>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</si>
  <si>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</si>
  <si>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</si>
  <si>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</si>
  <si>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</si>
  <si>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</si>
  <si>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</si>
  <si>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</si>
  <si>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</si>
  <si>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</si>
  <si>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</si>
  <si>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</si>
  <si>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</si>
  <si>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</si>
  <si>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</si>
  <si>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</si>
  <si>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</si>
  <si>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</si>
  <si>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</si>
  <si>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</si>
  <si>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</si>
  <si>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</si>
  <si>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</si>
  <si>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</si>
  <si>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</si>
  <si>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</si>
  <si>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</si>
  <si>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</si>
  <si>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</si>
  <si>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</si>
  <si>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</si>
  <si>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</si>
  <si>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</si>
  <si>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</si>
  <si>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</si>
  <si>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</si>
  <si>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</si>
  <si>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</si>
  <si>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</si>
  <si>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</si>
  <si>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</si>
  <si>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</si>
  <si>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</si>
  <si>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</si>
  <si>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</si>
  <si>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</si>
  <si>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</si>
  <si>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</si>
  <si>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</si>
  <si>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</si>
  <si>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</si>
  <si>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</si>
  <si>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</si>
  <si>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</si>
  <si>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</si>
  <si>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</si>
  <si>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</si>
  <si>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</si>
  <si>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</si>
  <si>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</si>
  <si>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</si>
  <si>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</si>
  <si>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</si>
  <si>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</si>
  <si>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</si>
  <si>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</si>
  <si>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</si>
  <si>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</si>
  <si>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</si>
  <si>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</si>
  <si>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</si>
  <si>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</si>
  <si>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</si>
  <si>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</si>
  <si>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</si>
  <si>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</si>
  <si>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</si>
  <si>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</si>
  <si>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</si>
  <si>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</si>
  <si>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</si>
  <si>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</si>
  <si>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</si>
  <si>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</si>
  <si>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</si>
  <si>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</si>
  <si>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</si>
  <si>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</si>
  <si>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</si>
  <si>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</si>
  <si>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</si>
  <si>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</si>
  <si>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</si>
  <si>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</si>
  <si>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</si>
  <si>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</si>
  <si>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</si>
  <si>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</si>
  <si>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</si>
  <si>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</si>
  <si>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</si>
  <si>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</si>
  <si>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</si>
  <si>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</si>
  <si>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</si>
  <si>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</si>
  <si>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</si>
  <si>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</si>
  <si>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</si>
  <si>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</si>
  <si>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</si>
  <si>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</si>
  <si>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</si>
  <si>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</si>
  <si>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</si>
  <si>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</si>
  <si>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</si>
  <si>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</si>
  <si>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</si>
  <si>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</si>
  <si>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</si>
  <si>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</si>
  <si>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</si>
  <si>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</si>
  <si>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</si>
  <si>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</si>
  <si>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</si>
  <si>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</si>
  <si>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</si>
  <si>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</si>
  <si>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</si>
  <si>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</si>
  <si>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</si>
  <si>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</si>
  <si>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</si>
  <si>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</si>
  <si>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</si>
  <si>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</si>
  <si>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</si>
  <si>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</si>
  <si>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</si>
  <si>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</si>
  <si>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</si>
  <si>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</si>
  <si>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</si>
  <si>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</si>
  <si>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</si>
  <si>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</si>
  <si>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</si>
  <si>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</si>
  <si>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</si>
  <si>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</si>
  <si>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</si>
  <si>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</si>
  <si>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</si>
  <si>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</si>
  <si>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</si>
  <si>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</si>
  <si>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</si>
  <si>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</si>
  <si>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</si>
  <si>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</si>
  <si>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</si>
  <si>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</si>
  <si>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</si>
  <si>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</si>
  <si>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</si>
  <si>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</si>
  <si>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</si>
  <si>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</si>
  <si>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</si>
  <si>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</si>
  <si>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</si>
  <si>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</si>
  <si>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</si>
  <si>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</si>
  <si>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</si>
  <si>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</si>
  <si>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</si>
  <si>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</si>
  <si>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</si>
  <si>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</si>
  <si>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</si>
  <si>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</si>
  <si>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</si>
  <si>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</si>
  <si>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</si>
  <si>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</si>
  <si>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</si>
  <si>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</si>
  <si>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</si>
  <si>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</si>
  <si>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</si>
  <si>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</si>
  <si>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</si>
  <si>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</si>
  <si>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</si>
  <si>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</si>
  <si>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</si>
  <si>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</si>
  <si>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</si>
  <si>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</si>
  <si>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</si>
  <si>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</si>
  <si>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</si>
  <si>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</si>
  <si>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</si>
  <si>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</si>
  <si>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</si>
  <si>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</si>
  <si>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</si>
  <si>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</si>
  <si>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</si>
  <si>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</si>
  <si>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</si>
  <si>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</si>
  <si>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</si>
  <si>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</si>
  <si>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</si>
  <si>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</si>
  <si>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</si>
  <si>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</si>
  <si>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</si>
  <si>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</si>
  <si>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</si>
  <si>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</si>
  <si>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</si>
  <si>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</si>
  <si>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</si>
  <si>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</si>
  <si>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</si>
  <si>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</si>
  <si>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</si>
  <si>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</si>
  <si>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</si>
  <si>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</si>
  <si>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</si>
  <si>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</si>
  <si>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</si>
  <si>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</si>
  <si>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</si>
  <si>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</si>
  <si>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</si>
  <si>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</si>
  <si>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</si>
  <si>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</si>
  <si>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</si>
  <si>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</si>
  <si>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</si>
  <si>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</si>
  <si>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</si>
  <si>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</si>
  <si>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</si>
  <si>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</si>
  <si>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</si>
  <si>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</si>
  <si>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</si>
  <si>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</si>
  <si>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</si>
  <si>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</si>
  <si>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</si>
  <si>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</si>
  <si>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</si>
  <si>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</si>
  <si>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</si>
  <si>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</si>
  <si>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</si>
  <si>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</si>
  <si>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</si>
  <si>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</si>
  <si>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</si>
  <si>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</si>
  <si>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</si>
  <si>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</si>
  <si>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</si>
  <si>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</si>
  <si>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</si>
  <si>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</si>
  <si>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</si>
  <si>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</si>
  <si>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</si>
  <si>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</si>
  <si>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</si>
  <si>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</si>
  <si>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</si>
  <si>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</si>
  <si>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</si>
  <si>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</si>
  <si>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</si>
  <si>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</si>
  <si>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</si>
  <si>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</si>
  <si>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</si>
  <si>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</si>
  <si>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</si>
  <si>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</si>
  <si>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</si>
  <si>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</si>
  <si>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</si>
  <si>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</si>
  <si>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</si>
  <si>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</si>
  <si>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</si>
  <si>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</si>
  <si>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</si>
  <si>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</si>
  <si>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</si>
  <si>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</si>
  <si>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</si>
  <si>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</si>
  <si>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</si>
  <si>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</si>
  <si>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</si>
  <si>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</si>
  <si>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</si>
  <si>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</si>
  <si>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</si>
  <si>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</si>
  <si>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</si>
  <si>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</si>
  <si>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</si>
  <si>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</si>
  <si>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</si>
  <si>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</si>
  <si>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</si>
  <si>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</si>
  <si>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</si>
  <si>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</si>
  <si>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</si>
  <si>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</si>
  <si>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</si>
  <si>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</si>
  <si>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</si>
  <si>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</si>
  <si>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</si>
  <si>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</si>
  <si>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</si>
  <si>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</si>
  <si>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</si>
  <si>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</si>
  <si>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</si>
  <si>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</si>
  <si>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</si>
  <si>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</si>
  <si>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</si>
  <si>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</si>
  <si>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</si>
  <si>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</si>
  <si>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</si>
  <si>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</si>
  <si>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</si>
  <si>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</si>
  <si>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</si>
  <si>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</si>
  <si>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</si>
  <si>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</si>
  <si>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</si>
  <si>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</si>
  <si>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</si>
  <si>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</si>
  <si>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</si>
  <si>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</si>
  <si>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</si>
  <si>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</si>
  <si>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</si>
  <si>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</si>
  <si>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</si>
  <si>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</si>
  <si>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</si>
  <si>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</si>
  <si>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</si>
  <si>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</si>
  <si>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</si>
  <si>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</si>
  <si>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</si>
  <si>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</si>
  <si>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</si>
  <si>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</si>
  <si>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</si>
  <si>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</si>
  <si>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</si>
  <si>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</si>
  <si>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</si>
  <si>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</si>
  <si>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</si>
  <si>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</si>
  <si>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</si>
  <si>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</si>
  <si>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</si>
  <si>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</si>
  <si>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</si>
  <si>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</si>
  <si>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</si>
  <si>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</si>
  <si>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</si>
  <si>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</si>
  <si>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</si>
  <si>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</si>
  <si>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</si>
  <si>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</si>
  <si>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</si>
  <si>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</si>
  <si>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</si>
  <si>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</si>
  <si>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</si>
  <si>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</si>
  <si>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</si>
  <si>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</si>
  <si>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</si>
  <si>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</si>
  <si>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</si>
  <si>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</si>
  <si>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</si>
  <si>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</si>
  <si>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</si>
  <si>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</si>
  <si>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</si>
  <si>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</si>
  <si>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</si>
  <si>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</si>
  <si>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</si>
  <si>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</si>
  <si>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</si>
  <si>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</si>
  <si>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</si>
  <si>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</si>
  <si>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</si>
  <si>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</si>
  <si>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</si>
  <si>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</si>
  <si>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</si>
  <si>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</si>
  <si>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</si>
  <si>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</si>
  <si>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</si>
  <si>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</si>
  <si>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</si>
  <si>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</si>
  <si>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</si>
  <si>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</si>
  <si>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</si>
  <si>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</si>
  <si>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</si>
  <si>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</si>
  <si>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</si>
  <si>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</si>
  <si>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</si>
  <si>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</si>
  <si>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</si>
  <si>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</si>
  <si>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</si>
  <si>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</si>
  <si>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</si>
  <si>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</si>
  <si>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</si>
  <si>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</si>
  <si>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</si>
  <si>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</si>
  <si>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</si>
  <si>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</si>
  <si>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</si>
  <si>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</si>
  <si>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</si>
  <si>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</si>
  <si>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</si>
  <si>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</si>
  <si>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</si>
  <si>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</si>
  <si>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</si>
  <si>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</si>
  <si>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</si>
  <si>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</si>
  <si>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</si>
  <si>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</si>
  <si>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</si>
  <si>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</si>
  <si>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</si>
  <si>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</si>
  <si>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</si>
  <si>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</si>
  <si>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</si>
  <si>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</si>
  <si>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</si>
  <si>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</si>
  <si>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</si>
  <si>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</si>
  <si>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</si>
  <si>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</si>
  <si>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</si>
  <si>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</si>
  <si>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</si>
  <si>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</si>
  <si>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</si>
  <si>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</si>
  <si>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</si>
  <si>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</si>
  <si>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</si>
  <si>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</si>
  <si>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</si>
  <si>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</si>
  <si>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</si>
  <si>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</si>
  <si>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</si>
  <si>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</si>
  <si>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</si>
  <si>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</si>
  <si>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</si>
  <si>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</si>
  <si>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</si>
  <si>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</si>
  <si>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</si>
  <si>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</si>
  <si>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</si>
  <si>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</si>
  <si>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</si>
  <si>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</si>
  <si>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</si>
  <si>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</si>
  <si>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</si>
  <si>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</si>
  <si>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</si>
  <si>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</si>
  <si>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</si>
  <si>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</si>
  <si>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</si>
  <si>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</si>
  <si>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</si>
  <si>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</si>
  <si>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</si>
  <si>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</si>
  <si>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</si>
  <si>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</si>
  <si>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</si>
  <si>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</si>
  <si>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</si>
  <si>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</si>
  <si>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</si>
  <si>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</si>
  <si>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</si>
  <si>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</si>
  <si>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</si>
  <si>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</si>
  <si>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</si>
  <si>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</si>
  <si>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</si>
  <si>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</si>
  <si>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</si>
  <si>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</si>
  <si>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</si>
  <si>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</si>
  <si>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</si>
  <si>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</si>
  <si>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</si>
  <si>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</si>
  <si>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</si>
  <si>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</si>
  <si>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</si>
  <si>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</si>
  <si>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</si>
  <si>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</si>
  <si>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</si>
  <si>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</si>
  <si>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</si>
  <si>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</si>
  <si>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</si>
  <si>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</si>
  <si>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</si>
  <si>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</si>
  <si>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</si>
  <si>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</si>
  <si>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</si>
  <si>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</si>
  <si>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</si>
  <si>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</si>
  <si>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</si>
  <si>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</si>
  <si>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</si>
  <si>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</si>
  <si>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</si>
  <si>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</si>
  <si>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</si>
  <si>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</si>
  <si>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</si>
  <si>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</si>
  <si>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</si>
  <si>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</si>
  <si>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</si>
  <si>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</si>
  <si>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</si>
  <si>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</si>
  <si>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</si>
  <si>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</si>
  <si>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</si>
  <si>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</si>
  <si>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</si>
  <si>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</si>
  <si>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</si>
  <si>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</si>
  <si>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</si>
  <si>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</si>
  <si>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</si>
  <si>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</si>
  <si>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</si>
  <si>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</si>
  <si>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</si>
  <si>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</si>
  <si>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</si>
  <si>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</si>
  <si>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</si>
  <si>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</si>
  <si>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</si>
  <si>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</si>
  <si>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</si>
  <si>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</si>
  <si>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</si>
  <si>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</si>
  <si>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</si>
  <si>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</si>
  <si>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</si>
  <si>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</si>
  <si>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</si>
  <si>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</si>
  <si>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</si>
  <si>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</si>
  <si>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</si>
  <si>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</si>
  <si>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</si>
  <si>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</si>
  <si>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</si>
  <si>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</si>
  <si>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</si>
  <si>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</si>
  <si>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</si>
  <si>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</si>
  <si>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</si>
  <si>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</si>
  <si>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</si>
  <si>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</si>
  <si>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</si>
  <si>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</si>
  <si>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</si>
  <si>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</si>
  <si>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</si>
  <si>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</si>
  <si>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</si>
  <si>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</si>
  <si>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</si>
  <si>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</si>
  <si>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</si>
  <si>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</si>
  <si>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</si>
  <si>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</si>
  <si>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</si>
  <si>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</si>
  <si>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</si>
  <si>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</si>
  <si>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</si>
  <si>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</si>
  <si>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</si>
  <si>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</si>
  <si>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</si>
  <si>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</si>
  <si>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</si>
  <si>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</si>
  <si>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</si>
  <si>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</si>
  <si>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</si>
  <si>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</si>
  <si>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</si>
  <si>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</si>
  <si>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</si>
  <si>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</si>
  <si>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</si>
  <si>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</si>
  <si>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</si>
  <si>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</si>
  <si>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</si>
  <si>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</si>
  <si>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</si>
  <si>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</si>
  <si>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</si>
  <si>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</si>
  <si>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</si>
  <si>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</si>
  <si>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</si>
  <si>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</si>
  <si>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</si>
  <si>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</si>
  <si>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</si>
  <si>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</si>
  <si>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</si>
  <si>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</si>
  <si>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</si>
  <si>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</si>
  <si>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</si>
  <si>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</si>
  <si>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</si>
  <si>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</si>
  <si>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</si>
  <si>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</si>
  <si>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</si>
  <si>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</si>
  <si>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</si>
  <si>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</si>
  <si>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</si>
  <si>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</si>
  <si>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</si>
  <si>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</si>
  <si>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</si>
  <si>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</si>
  <si>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</si>
  <si>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</si>
  <si>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</si>
  <si>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</si>
  <si>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</si>
  <si>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</si>
  <si>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</si>
  <si>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</si>
  <si>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</si>
  <si>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</si>
  <si>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</si>
  <si>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</si>
  <si>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</si>
  <si>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</si>
  <si>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</si>
  <si>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</si>
  <si>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</si>
  <si>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</si>
  <si>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</si>
  <si>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</si>
  <si>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</si>
  <si>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</si>
  <si>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</si>
  <si>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</si>
  <si>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</si>
  <si>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</si>
  <si>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</si>
  <si>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</si>
  <si>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</si>
  <si>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</si>
  <si>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</si>
  <si>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</si>
  <si>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</si>
  <si>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</si>
  <si>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</si>
  <si>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</si>
  <si>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</si>
  <si>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</si>
  <si>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</si>
  <si>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</si>
  <si>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</si>
  <si>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</si>
  <si>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</si>
  <si>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</si>
  <si>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</si>
  <si>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</si>
  <si>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</si>
  <si>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</si>
  <si>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</si>
  <si>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</si>
  <si>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</si>
  <si>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</si>
  <si>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</si>
  <si>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</si>
  <si>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</si>
  <si>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</si>
  <si>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</si>
  <si>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</si>
  <si>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</si>
  <si>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</si>
  <si>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</si>
  <si>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</si>
  <si>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</si>
  <si>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</si>
  <si>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</si>
  <si>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</si>
  <si>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</si>
  <si>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</si>
  <si>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</si>
  <si>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</si>
  <si>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</si>
  <si>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</si>
  <si>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</si>
  <si>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</si>
  <si>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</si>
  <si>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</si>
  <si>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</si>
  <si>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</si>
  <si>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</si>
  <si>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</si>
  <si>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</si>
  <si>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</si>
  <si>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</si>
  <si>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</si>
  <si>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</si>
  <si>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</si>
  <si>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</si>
  <si>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</si>
  <si>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</si>
  <si>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</si>
  <si>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</si>
  <si>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</si>
  <si>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</si>
  <si>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</si>
  <si>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</si>
  <si>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</si>
  <si>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</si>
  <si>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</si>
  <si>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</si>
  <si>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</si>
  <si>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</si>
  <si>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</si>
  <si>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</si>
  <si>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</si>
  <si>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</si>
  <si>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</si>
  <si>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</si>
  <si>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</si>
  <si>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</si>
  <si>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</si>
  <si>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</si>
  <si>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</si>
  <si>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</si>
  <si>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</si>
  <si>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</si>
  <si>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</si>
  <si>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</si>
  <si>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</si>
  <si>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</si>
  <si>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</si>
  <si>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</si>
  <si>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</si>
  <si>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</si>
  <si>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</si>
  <si>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</si>
  <si>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</si>
  <si>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</si>
  <si>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</si>
  <si>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</si>
  <si>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</si>
  <si>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</si>
  <si>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</si>
  <si>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</si>
  <si>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</si>
  <si>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</si>
  <si>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</si>
  <si>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</si>
  <si>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</si>
  <si>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</si>
  <si>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</si>
  <si>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</si>
  <si>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</si>
  <si>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</si>
  <si>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</si>
  <si>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</si>
  <si>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</si>
  <si>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</si>
  <si>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</si>
  <si>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</si>
  <si>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</si>
  <si>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</si>
  <si>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</si>
  <si>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</si>
  <si>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</si>
  <si>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</si>
  <si>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</si>
  <si>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</si>
  <si>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</si>
  <si>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</si>
  <si>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</si>
  <si>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</si>
  <si>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</si>
  <si>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</si>
  <si>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</si>
  <si>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</si>
  <si>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</si>
  <si>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</si>
  <si>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</si>
  <si>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</si>
  <si>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</si>
  <si>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</si>
  <si>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</si>
  <si>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</si>
  <si>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</si>
  <si>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</si>
  <si>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</si>
  <si>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</si>
  <si>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</si>
  <si>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</si>
  <si>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</si>
  <si>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</si>
  <si>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</si>
  <si>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</si>
  <si>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</si>
  <si>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</si>
  <si>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</si>
  <si>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</si>
  <si>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</si>
  <si>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</si>
  <si>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</si>
  <si>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</si>
  <si>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</si>
  <si>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</si>
  <si>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</si>
  <si>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</si>
  <si>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</si>
  <si>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</si>
  <si>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</si>
  <si>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</si>
  <si>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</si>
  <si>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</si>
  <si>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</si>
  <si>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</si>
  <si>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</si>
  <si>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</si>
  <si>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</si>
  <si>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</si>
  <si>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</si>
  <si>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</si>
  <si>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</si>
  <si>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</si>
  <si>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</si>
  <si>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</si>
  <si>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</si>
  <si>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</si>
  <si>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</si>
  <si>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</si>
  <si>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</si>
  <si>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</si>
  <si>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</si>
  <si>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</si>
  <si>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</si>
  <si>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</si>
  <si>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</si>
  <si>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</si>
  <si>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</si>
  <si>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</si>
  <si>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</si>
  <si>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</si>
  <si>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</si>
  <si>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</si>
  <si>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</si>
  <si>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</si>
  <si>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</si>
  <si>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</si>
  <si>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</si>
  <si>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</si>
  <si>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</si>
  <si>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</si>
  <si>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</si>
  <si>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</si>
  <si>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</si>
  <si>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</si>
  <si>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</si>
  <si>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</si>
  <si>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</si>
  <si>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</si>
  <si>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</si>
  <si>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</si>
  <si>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</si>
  <si>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</si>
  <si>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</si>
  <si>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</si>
  <si>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</si>
  <si>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</si>
  <si>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</si>
  <si>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</si>
  <si>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</si>
  <si>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</si>
  <si>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</si>
  <si>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</si>
  <si>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</si>
  <si>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</si>
  <si>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</si>
  <si>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</si>
  <si>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</si>
  <si>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</si>
  <si>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</si>
  <si>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</si>
  <si>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</si>
  <si>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</si>
  <si>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</si>
  <si>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</si>
  <si>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</si>
  <si>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</si>
  <si>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</si>
  <si>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</si>
  <si>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</si>
  <si>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</si>
  <si>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</si>
  <si>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</si>
  <si>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</si>
  <si>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</si>
  <si>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</si>
  <si>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</si>
  <si>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</si>
  <si>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</si>
  <si>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</si>
  <si>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</si>
  <si>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</si>
  <si>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</si>
  <si>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</si>
  <si>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</si>
  <si>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</si>
  <si>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</si>
  <si>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</si>
  <si>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</si>
  <si>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</si>
  <si>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</si>
  <si>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</si>
  <si>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</si>
  <si>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</si>
  <si>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</si>
  <si>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</si>
  <si>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</si>
  <si>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</si>
  <si>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</si>
  <si>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</si>
  <si>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</si>
  <si>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</si>
  <si>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</si>
  <si>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</si>
  <si>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</si>
  <si>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</si>
  <si>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</si>
  <si>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</si>
  <si>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</si>
  <si>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</si>
  <si>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</si>
  <si>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</si>
  <si>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</si>
  <si>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</si>
  <si>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</si>
  <si>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</si>
  <si>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</si>
  <si>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</si>
  <si>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</si>
  <si>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</si>
  <si>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</si>
  <si>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</si>
  <si>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</si>
  <si>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</si>
  <si>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</si>
  <si>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</si>
  <si>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</si>
  <si>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</si>
  <si>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</si>
  <si>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</si>
  <si>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</si>
  <si>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</si>
  <si>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</si>
  <si>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</si>
  <si>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</si>
  <si>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</si>
  <si>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</si>
  <si>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</si>
  <si>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</si>
  <si>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</si>
  <si>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</si>
  <si>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</si>
  <si>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</si>
  <si>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</si>
  <si>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</si>
  <si>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</si>
  <si>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</si>
  <si>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</si>
  <si>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</si>
  <si>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</si>
  <si>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</si>
  <si>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</si>
  <si>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</si>
  <si>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</si>
  <si>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</si>
  <si>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</si>
  <si>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</si>
  <si>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</si>
  <si>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</si>
  <si>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</si>
  <si>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</si>
  <si>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</si>
  <si>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</si>
  <si>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</si>
  <si>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</si>
  <si>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</si>
  <si>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</si>
  <si>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</si>
  <si>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</si>
  <si>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</si>
  <si>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</si>
  <si>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</si>
  <si>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</si>
  <si>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</si>
  <si>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</si>
  <si>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</si>
  <si>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</si>
  <si>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</si>
  <si>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</si>
  <si>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</si>
  <si>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</si>
  <si>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</si>
  <si>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</si>
  <si>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</si>
  <si>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</si>
  <si>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</si>
  <si>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</si>
  <si>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</si>
  <si>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</si>
  <si>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</si>
  <si>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</si>
  <si>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</si>
  <si>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</si>
  <si>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</si>
  <si>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</si>
  <si>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</si>
  <si>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</si>
  <si>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</si>
  <si>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</si>
  <si>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</si>
  <si>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</si>
  <si>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</si>
  <si>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</si>
  <si>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</si>
  <si>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</si>
  <si>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</si>
  <si>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</si>
  <si>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</si>
  <si>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</si>
  <si>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</si>
  <si>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</si>
  <si>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</si>
  <si>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</si>
  <si>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</si>
  <si>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</si>
  <si>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</si>
  <si>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</si>
  <si>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</si>
  <si>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</si>
  <si>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</si>
  <si>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</si>
  <si>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</si>
  <si>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</si>
  <si>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</si>
  <si>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</si>
  <si>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</si>
  <si>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</si>
  <si>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</si>
  <si>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</si>
  <si>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</si>
  <si>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</si>
  <si>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</si>
  <si>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</si>
  <si>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</si>
  <si>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</si>
  <si>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</si>
  <si>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</si>
  <si>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</si>
  <si>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</si>
  <si>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</si>
  <si>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</si>
  <si>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</si>
  <si>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</si>
  <si>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</si>
  <si>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</si>
  <si>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</si>
  <si>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</si>
  <si>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</si>
  <si>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</si>
  <si>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</si>
  <si>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</si>
  <si>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</si>
  <si>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</si>
  <si>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</si>
  <si>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</si>
  <si>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</si>
  <si>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</si>
  <si>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</si>
  <si>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</si>
  <si>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</si>
  <si>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</si>
  <si>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</si>
  <si>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</si>
  <si>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</si>
  <si>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</si>
  <si>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</si>
  <si>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</si>
  <si>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</si>
  <si>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</si>
  <si>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</si>
  <si>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</si>
  <si>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</si>
  <si>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</si>
  <si>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</si>
  <si>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</si>
  <si>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</si>
  <si>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</si>
  <si>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</si>
  <si>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</si>
  <si>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</si>
  <si>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</si>
  <si>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</si>
  <si>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</si>
  <si>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</si>
  <si>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</si>
  <si>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</si>
  <si>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</si>
  <si>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</si>
  <si>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</si>
  <si>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</si>
  <si>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</si>
  <si>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</si>
  <si>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</si>
  <si>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</si>
  <si>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</si>
  <si>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</si>
  <si>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</si>
  <si>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</si>
  <si>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</si>
  <si>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</si>
  <si>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</si>
  <si>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</si>
  <si>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</si>
  <si>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</si>
  <si>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</si>
  <si>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</si>
  <si>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</si>
  <si>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</si>
  <si>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</si>
  <si>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</si>
  <si>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</si>
  <si>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</si>
  <si>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</si>
  <si>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</si>
  <si>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</si>
  <si>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</si>
  <si>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</si>
  <si>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</si>
  <si>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</si>
  <si>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</si>
  <si>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</si>
  <si>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</si>
  <si>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</si>
  <si>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</si>
  <si>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</si>
  <si>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</si>
  <si>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</si>
  <si>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</si>
  <si>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</si>
  <si>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</si>
  <si>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</si>
  <si>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</si>
  <si>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</si>
  <si>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</si>
  <si>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</si>
  <si>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</si>
  <si>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</si>
  <si>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</si>
  <si>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</si>
  <si>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</si>
  <si>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</si>
  <si>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</si>
  <si>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</si>
  <si>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</si>
  <si>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</si>
  <si>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</si>
  <si>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</si>
  <si>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</si>
  <si>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</si>
  <si>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</si>
  <si>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</si>
  <si>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</si>
  <si>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</si>
  <si>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</si>
  <si>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</si>
  <si>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</si>
  <si>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</si>
  <si>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</si>
  <si>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</si>
  <si>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</si>
  <si>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</si>
  <si>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</si>
  <si>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</si>
  <si>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</si>
  <si>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</si>
  <si>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</si>
  <si>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</si>
  <si>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</si>
  <si>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</si>
  <si>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</si>
  <si>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</si>
  <si>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</si>
  <si>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</si>
  <si>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</si>
  <si>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</si>
  <si>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</si>
  <si>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</si>
  <si>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</si>
  <si>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</si>
  <si>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</si>
  <si>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</si>
  <si>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</si>
  <si>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</si>
  <si>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</si>
  <si>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</si>
  <si>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</si>
  <si>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</si>
  <si>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</si>
  <si>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</si>
  <si>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</si>
  <si>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</si>
  <si>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</si>
  <si>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</si>
  <si>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</si>
  <si>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</si>
  <si>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</si>
  <si>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</si>
  <si>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</si>
  <si>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</si>
  <si>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</si>
  <si>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</si>
  <si>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</si>
  <si>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</si>
  <si>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</si>
  <si>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</si>
  <si>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</si>
  <si>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</si>
  <si>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</si>
  <si>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</si>
  <si>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</si>
  <si>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</si>
  <si>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</si>
  <si>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</si>
  <si>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</si>
  <si>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</si>
  <si>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</si>
  <si>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</si>
  <si>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</si>
  <si>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</si>
  <si>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</si>
  <si>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</si>
  <si>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</si>
  <si>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</si>
  <si>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</si>
  <si>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</si>
  <si>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</si>
  <si>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</si>
  <si>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</si>
  <si>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</si>
  <si>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</si>
  <si>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</si>
  <si>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</si>
  <si>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</si>
  <si>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</si>
  <si>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</si>
  <si>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</si>
  <si>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</si>
  <si>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</si>
  <si>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</si>
  <si>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</si>
  <si>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</si>
  <si>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</si>
  <si>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</si>
  <si>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</si>
  <si>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</si>
  <si>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</si>
  <si>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</si>
  <si>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</si>
  <si>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</si>
  <si>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</si>
  <si>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</si>
  <si>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</si>
  <si>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</si>
  <si>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</si>
  <si>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</si>
  <si>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</si>
  <si>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</si>
  <si>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</si>
  <si>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</si>
  <si>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</si>
  <si>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</si>
  <si>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</si>
  <si>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</si>
  <si>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</si>
  <si>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</si>
  <si>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</si>
  <si>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</si>
  <si>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</si>
  <si>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</si>
  <si>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</si>
  <si>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</si>
  <si>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</si>
  <si>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</si>
  <si>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</si>
  <si>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</si>
  <si>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</si>
  <si>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</si>
  <si>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</si>
  <si>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</si>
  <si>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</si>
  <si>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</si>
  <si>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</si>
  <si>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</si>
  <si>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</si>
  <si>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</si>
  <si>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</si>
  <si>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</si>
  <si>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</si>
  <si>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</si>
  <si>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</si>
  <si>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</si>
  <si>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</si>
  <si>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</si>
  <si>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</si>
  <si>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</si>
  <si>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</si>
  <si>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</si>
  <si>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</si>
  <si>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</si>
  <si>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</si>
  <si>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</si>
  <si>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</si>
  <si>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</si>
  <si>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</si>
  <si>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</si>
  <si>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</si>
  <si>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</si>
  <si>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</si>
  <si>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</si>
  <si>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</si>
  <si>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</si>
  <si>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</si>
  <si>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</si>
  <si>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</si>
  <si>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</si>
  <si>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</si>
  <si>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</si>
  <si>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</si>
  <si>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</si>
  <si>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</si>
  <si>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</si>
  <si>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</si>
  <si>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</si>
  <si>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</si>
  <si>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</si>
  <si>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</si>
  <si>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</si>
  <si>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</si>
  <si>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</si>
  <si>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</si>
  <si>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</si>
  <si>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</si>
  <si>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</si>
  <si>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</si>
  <si>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</si>
  <si>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</si>
  <si>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</si>
  <si>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</si>
  <si>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</si>
  <si>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</si>
  <si>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</si>
  <si>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</si>
  <si>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</si>
  <si>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</si>
  <si>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</si>
  <si>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</si>
  <si>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</si>
  <si>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</si>
  <si>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</si>
  <si>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</si>
  <si>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</si>
  <si>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</si>
  <si>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</si>
  <si>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</si>
  <si>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</si>
  <si>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</si>
  <si>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</si>
  <si>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</si>
  <si>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</si>
  <si>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</si>
  <si>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</si>
  <si>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</si>
  <si>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</si>
  <si>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</si>
  <si>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</si>
  <si>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</si>
  <si>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</si>
  <si>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</si>
  <si>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</si>
  <si>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</si>
  <si>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</si>
  <si>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</si>
  <si>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</si>
  <si>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</si>
  <si>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</si>
  <si>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</si>
  <si>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</si>
  <si>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</si>
  <si>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</si>
  <si>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</si>
  <si>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</si>
  <si>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</si>
  <si>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</si>
  <si>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</si>
  <si>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</si>
  <si>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</si>
  <si>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</si>
  <si>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</si>
  <si>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</si>
  <si>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</si>
  <si>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</si>
  <si>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</si>
  <si>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</si>
  <si>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</si>
  <si>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</si>
  <si>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</si>
  <si>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</si>
  <si>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</si>
  <si>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</si>
  <si>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</si>
  <si>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</si>
  <si>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</si>
  <si>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</si>
  <si>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</si>
  <si>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</si>
  <si>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</si>
  <si>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</si>
  <si>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</si>
  <si>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</si>
  <si>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</si>
  <si>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</si>
  <si>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</si>
  <si>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</si>
  <si>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</si>
  <si>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</si>
  <si>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</si>
  <si>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</si>
  <si>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</si>
  <si>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</si>
  <si>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</si>
  <si>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</si>
  <si>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</si>
  <si>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</si>
  <si>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</si>
  <si>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</si>
  <si>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</si>
  <si>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</si>
  <si>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</si>
  <si>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</si>
  <si>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</si>
  <si>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</si>
  <si>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</si>
  <si>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</si>
  <si>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</si>
  <si>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</si>
  <si>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</si>
  <si>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</si>
  <si>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</si>
  <si>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</si>
  <si>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</si>
  <si>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</si>
  <si>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</si>
  <si>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</si>
  <si>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</si>
  <si>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</si>
  <si>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</si>
  <si>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</si>
  <si>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</si>
  <si>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</si>
  <si>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</si>
  <si>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</si>
  <si>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</si>
  <si>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</si>
  <si>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</si>
  <si>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</si>
  <si>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</si>
  <si>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</si>
  <si>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</si>
  <si>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</si>
  <si>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</si>
  <si>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</si>
  <si>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</si>
  <si>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</si>
  <si>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</si>
  <si>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</si>
  <si>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</si>
  <si>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</si>
  <si>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</si>
  <si>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</si>
  <si>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</si>
  <si>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</si>
  <si>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</si>
  <si>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</si>
  <si>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</si>
  <si>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</si>
  <si>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</si>
  <si>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</si>
  <si>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</si>
  <si>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</si>
  <si>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</si>
  <si>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</si>
  <si>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</si>
  <si>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</si>
  <si>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</si>
  <si>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</si>
  <si>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</si>
  <si>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</si>
  <si>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</si>
  <si>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</si>
  <si>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</si>
  <si>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</si>
  <si>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</si>
  <si>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</si>
  <si>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</si>
  <si>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</si>
  <si>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</si>
  <si>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</si>
  <si>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</si>
  <si>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</si>
  <si>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</si>
  <si>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</si>
  <si>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</si>
  <si>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</si>
  <si>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</si>
  <si>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</si>
  <si>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</si>
  <si>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</si>
  <si>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</si>
  <si>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</si>
  <si>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</si>
  <si>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</si>
  <si>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</si>
  <si>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</si>
  <si>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</si>
  <si>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</si>
  <si>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</si>
  <si>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</si>
  <si>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</si>
  <si>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</si>
  <si>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</si>
  <si>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</si>
  <si>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</si>
  <si>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</si>
  <si>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</si>
  <si>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</si>
  <si>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</si>
  <si>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</si>
  <si>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</si>
  <si>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</si>
  <si>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</si>
  <si>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</si>
  <si>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</si>
  <si>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</si>
  <si>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</si>
  <si>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</si>
  <si>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</si>
  <si>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</si>
  <si>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</si>
  <si>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</si>
  <si>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</si>
  <si>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</si>
  <si>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</si>
  <si>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</si>
  <si>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</si>
  <si>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</si>
  <si>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</si>
  <si>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</si>
  <si>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</si>
  <si>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</si>
  <si>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</si>
  <si>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</si>
  <si>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</si>
  <si>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</si>
  <si>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</si>
  <si>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</si>
  <si>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</si>
  <si>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</si>
  <si>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</si>
  <si>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</si>
  <si>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</si>
  <si>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</si>
  <si>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</si>
  <si>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</si>
  <si>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</si>
  <si>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</si>
  <si>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</si>
  <si>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</si>
  <si>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</si>
  <si>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</si>
  <si>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</si>
  <si>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</si>
  <si>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</si>
  <si>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</si>
  <si>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</si>
  <si>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</si>
  <si>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</si>
  <si>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</si>
  <si>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</si>
  <si>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</si>
  <si>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</si>
  <si>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</si>
  <si>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</si>
  <si>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</si>
  <si>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</si>
  <si>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</si>
  <si>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</si>
  <si>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</si>
  <si>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</si>
  <si>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</si>
  <si>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</si>
  <si>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</si>
  <si>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</si>
  <si>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</si>
  <si>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</si>
  <si>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</si>
  <si>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</si>
  <si>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</si>
  <si>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</si>
  <si>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</si>
  <si>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</si>
  <si>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</si>
  <si>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</si>
  <si>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</si>
  <si>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</si>
  <si>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</si>
  <si>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</si>
  <si>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</si>
  <si>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</si>
  <si>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</si>
  <si>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</si>
  <si>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</si>
  <si>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</si>
  <si>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</si>
  <si>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</si>
  <si>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</si>
  <si>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</si>
  <si>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</si>
  <si>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</si>
  <si>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</si>
  <si>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</si>
  <si>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</si>
  <si>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</si>
  <si>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</si>
  <si>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</si>
  <si>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</si>
  <si>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</si>
  <si>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</si>
  <si>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</si>
  <si>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</si>
  <si>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</si>
  <si>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</si>
  <si>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</si>
  <si>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</si>
  <si>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</si>
  <si>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</si>
  <si>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</si>
  <si>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</si>
  <si>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</si>
  <si>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</si>
  <si>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</si>
  <si>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</si>
  <si>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</si>
  <si>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</si>
  <si>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</si>
  <si>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</si>
  <si>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</si>
  <si>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</si>
  <si>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</si>
  <si>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</si>
  <si>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</si>
  <si>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</si>
  <si>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</si>
  <si>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</si>
  <si>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</si>
  <si>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</si>
  <si>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</si>
  <si>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</si>
  <si>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</si>
  <si>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</si>
  <si>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</si>
  <si>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</si>
  <si>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</si>
  <si>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</si>
  <si>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</si>
  <si>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</si>
  <si>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</si>
  <si>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</si>
  <si>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</si>
  <si>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</si>
  <si>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</si>
  <si>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</si>
  <si>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</si>
  <si>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</si>
  <si>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</si>
  <si>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</si>
  <si>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</si>
  <si>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</si>
  <si>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</si>
  <si>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</si>
  <si>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</si>
  <si>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</si>
  <si>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</si>
  <si>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</si>
  <si>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</si>
  <si>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</si>
  <si>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</si>
  <si>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</si>
  <si>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</si>
  <si>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</si>
  <si>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</si>
  <si>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</si>
  <si>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</si>
  <si>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</si>
  <si>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</si>
  <si>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</si>
  <si>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</si>
  <si>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</si>
  <si>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</si>
  <si>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</si>
  <si>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</si>
  <si>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</si>
  <si>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</si>
  <si>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</si>
  <si>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</si>
  <si>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</si>
  <si>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</si>
  <si>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</si>
  <si>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</si>
  <si>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</si>
  <si>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</si>
  <si>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</si>
  <si>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</si>
  <si>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</si>
  <si>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</si>
  <si>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</si>
  <si>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</si>
  <si>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</si>
  <si>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</si>
  <si>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</si>
  <si>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</si>
  <si>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</si>
  <si>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</si>
  <si>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</si>
  <si>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</si>
  <si>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</si>
  <si>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</si>
  <si>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</si>
  <si>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</si>
  <si>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</si>
  <si>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</si>
  <si>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</si>
  <si>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</si>
  <si>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</si>
  <si>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</si>
  <si>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</si>
  <si>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</si>
  <si>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</si>
  <si>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</si>
  <si>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</si>
  <si>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</si>
  <si>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</si>
  <si>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</si>
  <si>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</si>
  <si>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</si>
  <si>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</si>
  <si>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</si>
  <si>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</si>
  <si>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</si>
  <si>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</si>
  <si>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</si>
  <si>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</si>
  <si>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</si>
  <si>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</si>
  <si>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</si>
  <si>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</si>
  <si>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</si>
  <si>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</si>
  <si>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</si>
  <si>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</si>
  <si>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</si>
  <si>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</si>
  <si>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</si>
  <si>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</si>
  <si>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</si>
  <si>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</si>
  <si>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</si>
  <si>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</si>
  <si>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</si>
  <si>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</si>
  <si>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</si>
  <si>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</si>
  <si>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</si>
  <si>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</si>
  <si>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</si>
  <si>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</si>
  <si>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</si>
  <si>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</si>
  <si>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</si>
  <si>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</si>
  <si>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</si>
  <si>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</si>
  <si>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</si>
  <si>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</si>
  <si>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</si>
  <si>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</si>
  <si>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</si>
  <si>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</si>
  <si>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</si>
  <si>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</si>
  <si>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</si>
  <si>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</si>
  <si>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</si>
  <si>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</si>
  <si>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</si>
  <si>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</si>
  <si>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</si>
  <si>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</si>
  <si>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</si>
  <si>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</si>
  <si>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</si>
  <si>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</si>
  <si>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</si>
  <si>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</si>
  <si>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</si>
  <si>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</si>
  <si>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</si>
  <si>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</si>
  <si>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</si>
  <si>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</si>
  <si>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</si>
  <si>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</si>
  <si>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</si>
  <si>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</si>
  <si>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</si>
  <si>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</si>
  <si>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</si>
  <si>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</si>
  <si>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</si>
  <si>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</si>
  <si>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</si>
  <si>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</si>
  <si>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</si>
  <si>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</si>
  <si>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</si>
  <si>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</si>
  <si>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</si>
  <si>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</si>
  <si>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</si>
  <si>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</si>
  <si>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</si>
  <si>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</si>
  <si>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</si>
  <si>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</si>
  <si>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</si>
  <si>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</si>
  <si>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</si>
  <si>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</si>
  <si>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</si>
  <si>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</si>
  <si>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</si>
  <si>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</si>
  <si>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</si>
  <si>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</si>
  <si>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</si>
  <si>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</si>
  <si>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</si>
  <si>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</si>
  <si>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</si>
  <si>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</si>
  <si>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</si>
  <si>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</si>
  <si>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</si>
  <si>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</si>
  <si>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</si>
  <si>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</si>
  <si>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</si>
  <si>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</si>
  <si>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</si>
  <si>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</si>
  <si>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</si>
  <si>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</si>
  <si>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</si>
  <si>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</si>
  <si>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</si>
  <si>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</si>
  <si>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</si>
  <si>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</si>
  <si>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</si>
  <si>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</si>
  <si>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</si>
  <si>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</si>
  <si>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</si>
  <si>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</si>
  <si>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</si>
  <si>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</si>
  <si>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</si>
  <si>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</si>
  <si>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</si>
  <si>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</si>
  <si>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</si>
  <si>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</si>
  <si>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</si>
  <si>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</si>
  <si>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</si>
  <si>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</si>
  <si>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</si>
  <si>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</si>
  <si>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</si>
  <si>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</si>
  <si>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</si>
  <si>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</si>
  <si>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</si>
  <si>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</si>
  <si>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</si>
  <si>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</si>
  <si>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</si>
  <si>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</si>
  <si>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</si>
  <si>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</si>
  <si>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</si>
  <si>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</si>
  <si>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</si>
  <si>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</si>
  <si>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</si>
  <si>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</si>
  <si>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</si>
  <si>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</si>
  <si>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</si>
  <si>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</si>
  <si>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</si>
  <si>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</si>
  <si>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</si>
  <si>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</si>
  <si>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</si>
  <si>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</si>
  <si>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</si>
  <si>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</si>
  <si>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</si>
  <si>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</si>
  <si>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</si>
  <si>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</si>
  <si>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</si>
  <si>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</si>
  <si>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</si>
  <si>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</si>
  <si>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</si>
  <si>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</si>
  <si>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</si>
  <si>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</si>
  <si>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</si>
  <si>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</si>
  <si>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</si>
  <si>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</si>
  <si>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</si>
  <si>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</si>
  <si>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</si>
  <si>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</si>
  <si>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</si>
  <si>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</si>
  <si>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</si>
  <si>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</si>
  <si>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</si>
  <si>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</si>
  <si>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</si>
  <si>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</si>
  <si>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</si>
  <si>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</si>
  <si>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</si>
  <si>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</si>
  <si>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</si>
  <si>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</si>
  <si>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</si>
  <si>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</si>
  <si>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</si>
  <si>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</si>
  <si>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</si>
  <si>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</si>
  <si>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</si>
  <si>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</si>
  <si>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</si>
  <si>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</si>
  <si>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</si>
  <si>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</si>
  <si>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</si>
  <si>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</si>
  <si>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</si>
  <si>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</si>
  <si>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</si>
  <si>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</si>
  <si>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</si>
  <si>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</si>
  <si>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</si>
  <si>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</si>
  <si>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</si>
  <si>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</si>
  <si>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</si>
  <si>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</si>
  <si>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</si>
  <si>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</si>
  <si>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</si>
  <si>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</si>
  <si>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</si>
  <si>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</si>
  <si>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</si>
  <si>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</si>
  <si>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</si>
  <si>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</si>
  <si>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</si>
  <si>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</si>
  <si>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</si>
  <si>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</si>
  <si>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</si>
  <si>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</si>
  <si>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</si>
  <si>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</si>
  <si>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</si>
  <si>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</si>
  <si>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</si>
  <si>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</si>
  <si>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</si>
  <si>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</si>
  <si>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</si>
  <si>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</si>
  <si>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</si>
  <si>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</si>
  <si>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</si>
  <si>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</si>
  <si>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</si>
  <si>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</si>
  <si>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</si>
  <si>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</si>
  <si>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</si>
  <si>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</si>
  <si>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</si>
  <si>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</si>
  <si>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</si>
  <si>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</si>
  <si>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</si>
  <si>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</si>
  <si>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</si>
  <si>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</si>
  <si>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</si>
  <si>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</si>
  <si>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</si>
  <si>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</si>
  <si>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</si>
  <si>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</si>
  <si>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</si>
  <si>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</si>
  <si>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</si>
  <si>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</si>
  <si>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</si>
  <si>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</si>
  <si>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</si>
  <si>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</si>
  <si>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</si>
  <si>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</si>
  <si>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</si>
  <si>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</si>
  <si>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</si>
  <si>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</si>
  <si>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</si>
  <si>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</si>
  <si>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</si>
  <si>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</si>
  <si>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</si>
  <si>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</si>
  <si>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</si>
  <si>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</si>
  <si>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</si>
  <si>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</si>
  <si>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</si>
  <si>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</si>
  <si>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</si>
  <si>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</si>
  <si>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</si>
  <si>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</si>
  <si>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</si>
  <si>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</si>
  <si>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</si>
  <si>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</si>
  <si>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</si>
  <si>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</si>
  <si>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</si>
  <si>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</si>
  <si>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</si>
  <si>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</si>
  <si>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</si>
  <si>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</si>
  <si>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</si>
  <si>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</si>
  <si>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</si>
  <si>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</si>
  <si>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</si>
  <si>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</si>
  <si>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</si>
  <si>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</si>
  <si>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</si>
  <si>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</si>
  <si>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</si>
  <si>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</si>
  <si>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</si>
  <si>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</si>
  <si>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</si>
  <si>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</si>
  <si>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</si>
  <si>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</si>
  <si>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</si>
  <si>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</si>
  <si>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</si>
  <si>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</si>
  <si>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</si>
  <si>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</si>
  <si>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</si>
  <si>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</si>
  <si>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</si>
  <si>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</si>
  <si>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</si>
  <si>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</si>
  <si>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</si>
  <si>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</si>
  <si>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</si>
  <si>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</si>
  <si>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</si>
  <si>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</si>
  <si>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</si>
  <si>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</si>
  <si>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</si>
  <si>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</si>
  <si>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</si>
  <si>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</si>
  <si>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</si>
  <si>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</si>
  <si>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</si>
  <si>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</si>
  <si>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</si>
  <si>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</si>
  <si>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</si>
  <si>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</si>
  <si>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</si>
  <si>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</si>
  <si>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</si>
  <si>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</si>
  <si>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</si>
  <si>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</si>
  <si>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</si>
  <si>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</si>
  <si>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</si>
  <si>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</si>
  <si>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</si>
  <si>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</si>
  <si>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</si>
  <si>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</si>
  <si>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</si>
  <si>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</si>
  <si>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</si>
  <si>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</si>
  <si>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</si>
  <si>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</si>
  <si>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</si>
  <si>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</si>
  <si>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</si>
  <si>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</si>
  <si>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</si>
  <si>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</si>
  <si>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</si>
  <si>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</si>
  <si>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</si>
  <si>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</si>
  <si>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</si>
  <si>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</si>
  <si>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</si>
  <si>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</si>
  <si>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</si>
  <si>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</si>
  <si>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</si>
  <si>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</si>
  <si>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</si>
  <si>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</si>
  <si>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</si>
  <si>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</si>
  <si>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</si>
  <si>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</si>
  <si>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</si>
  <si>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</si>
  <si>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</si>
  <si>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</si>
  <si>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</si>
  <si>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</si>
  <si>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</si>
  <si>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</si>
  <si>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</si>
  <si>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</si>
  <si>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</si>
  <si>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</si>
  <si>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</si>
  <si>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</si>
  <si>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</si>
  <si>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</si>
  <si>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</si>
  <si>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</si>
  <si>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</si>
  <si>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</si>
  <si>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</si>
  <si>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</si>
  <si>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</si>
  <si>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</si>
  <si>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</si>
  <si>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</si>
  <si>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</si>
  <si>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</si>
  <si>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</si>
  <si>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</si>
  <si>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</si>
  <si>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</si>
  <si>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</si>
  <si>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</si>
  <si>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</si>
  <si>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</si>
  <si>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</si>
  <si>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</si>
  <si>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</si>
  <si>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</si>
  <si>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</si>
  <si>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</si>
  <si>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</si>
  <si>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</si>
  <si>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</si>
  <si>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</si>
  <si>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</si>
  <si>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</si>
  <si>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</si>
  <si>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</si>
  <si>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</si>
  <si>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</si>
  <si>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</si>
  <si>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</si>
  <si>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</si>
  <si>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</si>
  <si>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</si>
  <si>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</si>
  <si>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</si>
  <si>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</si>
  <si>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</si>
  <si>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</si>
  <si>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</si>
  <si>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</si>
  <si>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</si>
  <si>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</si>
  <si>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</si>
  <si>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</si>
  <si>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</si>
  <si>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</si>
  <si>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</si>
  <si>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</si>
  <si>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</si>
  <si>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</si>
  <si>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</si>
  <si>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</si>
  <si>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</si>
  <si>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</si>
  <si>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</si>
  <si>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</si>
  <si>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</si>
  <si>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</si>
  <si>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</si>
  <si>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</si>
  <si>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</si>
  <si>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</si>
  <si>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</si>
  <si>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</si>
  <si>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</si>
  <si>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</si>
  <si>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</si>
  <si>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</si>
  <si>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</si>
  <si>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</si>
  <si>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</si>
  <si>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</si>
  <si>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</si>
  <si>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</si>
  <si>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</si>
  <si>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</si>
  <si>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</si>
  <si>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</si>
  <si>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</si>
  <si>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</si>
  <si>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</si>
  <si>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</si>
  <si>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</si>
  <si>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</si>
  <si>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</si>
  <si>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</si>
  <si>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</si>
  <si>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</si>
  <si>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</si>
  <si>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</si>
  <si>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</si>
  <si>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</si>
  <si>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</si>
  <si>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</si>
  <si>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</si>
  <si>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</si>
  <si>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</si>
  <si>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</si>
  <si>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</si>
  <si>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</si>
  <si>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</si>
  <si>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</si>
  <si>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</si>
  <si>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</si>
  <si>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</si>
  <si>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</si>
  <si>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</si>
  <si>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</si>
  <si>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</si>
  <si>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</si>
  <si>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</si>
  <si>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</si>
  <si>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</si>
  <si>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</si>
  <si>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</si>
  <si>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</si>
  <si>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</si>
  <si>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</si>
  <si>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</si>
  <si>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</si>
  <si>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</si>
  <si>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</si>
  <si>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</si>
  <si>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</si>
  <si>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</si>
  <si>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</si>
  <si>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</si>
  <si>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</si>
  <si>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</si>
  <si>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</si>
  <si>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</si>
  <si>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</si>
  <si>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</si>
  <si>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</si>
  <si>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</si>
  <si>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</si>
  <si>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</si>
  <si>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</si>
  <si>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</si>
  <si>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</si>
  <si>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</si>
  <si>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</si>
  <si>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</si>
  <si>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</si>
  <si>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</si>
  <si>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</si>
  <si>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</si>
  <si>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</si>
  <si>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</si>
  <si>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</si>
  <si>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</si>
  <si>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</si>
  <si>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</si>
  <si>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</si>
  <si>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</si>
  <si>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</si>
  <si>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</si>
  <si>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</si>
  <si>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</si>
  <si>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</si>
  <si>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</si>
  <si>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</si>
  <si>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</si>
  <si>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</si>
  <si>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</si>
  <si>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</si>
  <si>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</si>
  <si>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</si>
  <si>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</si>
  <si>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</si>
  <si>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</si>
  <si>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</si>
  <si>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</si>
  <si>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</si>
  <si>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</si>
  <si>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</si>
  <si>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</si>
  <si>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</si>
  <si>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</si>
  <si>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</si>
  <si>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</si>
  <si>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</si>
  <si>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</si>
  <si>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</si>
  <si>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</si>
  <si>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</si>
  <si>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</si>
  <si>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</si>
  <si>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</si>
  <si>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</si>
  <si>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</si>
  <si>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</si>
  <si>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</si>
  <si>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</si>
  <si>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</si>
  <si>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</si>
  <si>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</si>
  <si>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</si>
  <si>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</si>
  <si>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</si>
  <si>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</si>
  <si>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</si>
  <si>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</si>
  <si>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</si>
  <si>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</si>
  <si>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</si>
  <si>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</si>
  <si>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</si>
  <si>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</si>
  <si>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</si>
  <si>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</si>
  <si>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</si>
  <si>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</si>
  <si>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</si>
  <si>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</si>
  <si>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</si>
  <si>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</si>
  <si>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</si>
  <si>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</si>
  <si>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</si>
  <si>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</si>
  <si>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</si>
  <si>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</si>
  <si>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</si>
  <si>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</si>
  <si>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</si>
  <si>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</si>
  <si>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</si>
  <si>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</si>
  <si>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</si>
  <si>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</si>
  <si>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</si>
  <si>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</si>
  <si>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</si>
  <si>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</si>
  <si>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</si>
  <si>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</si>
  <si>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</si>
  <si>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</si>
  <si>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</si>
  <si>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</si>
  <si>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</si>
  <si>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</si>
  <si>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</si>
  <si>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</si>
  <si>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</si>
  <si>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</si>
  <si>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</si>
  <si>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</si>
  <si>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</si>
  <si>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</si>
  <si>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</si>
  <si>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</si>
  <si>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</si>
  <si>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</si>
  <si>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</si>
  <si>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</si>
  <si>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</si>
  <si>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</si>
  <si>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</si>
  <si>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</si>
  <si>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</si>
  <si>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</si>
  <si>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</si>
  <si>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</si>
  <si>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</si>
  <si>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</si>
  <si>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</si>
  <si>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</si>
  <si>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</si>
  <si>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</si>
  <si>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</si>
  <si>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</si>
  <si>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</si>
  <si>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</si>
  <si>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</si>
  <si>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</si>
  <si>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</si>
  <si>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</si>
  <si>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</si>
  <si>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</si>
  <si>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</si>
  <si>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</si>
  <si>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</si>
  <si>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</si>
  <si>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</si>
  <si>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</si>
  <si>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</si>
  <si>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</si>
  <si>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</si>
  <si>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</si>
  <si>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</si>
  <si>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</si>
  <si>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</si>
  <si>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</si>
  <si>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</si>
  <si>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</si>
  <si>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</si>
  <si>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</si>
  <si>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</si>
  <si>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</si>
  <si>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</si>
  <si>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</si>
  <si>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</si>
  <si>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</si>
  <si>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</si>
  <si>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</si>
  <si>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</si>
  <si>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</si>
  <si>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</si>
  <si>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</si>
  <si>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</si>
  <si>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</si>
  <si>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</si>
  <si>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</si>
  <si>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</si>
  <si>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</si>
  <si>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</si>
  <si>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</si>
  <si>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</si>
  <si>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</si>
  <si>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</si>
  <si>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</si>
  <si>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</si>
  <si>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</si>
  <si>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</si>
  <si>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</si>
  <si>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</si>
  <si>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</si>
  <si>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</si>
  <si>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</si>
  <si>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</si>
  <si>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</si>
  <si>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</si>
  <si>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</si>
  <si>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</si>
  <si>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</si>
  <si>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</si>
  <si>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</si>
  <si>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</si>
  <si>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</si>
  <si>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</si>
  <si>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</si>
  <si>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</si>
  <si>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</si>
  <si>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</si>
  <si>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</si>
  <si>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</si>
  <si>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</si>
  <si>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</si>
  <si>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</si>
  <si>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</si>
  <si>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</si>
  <si>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</si>
  <si>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</si>
  <si>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</si>
  <si>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</si>
  <si>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</si>
  <si>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</si>
  <si>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</si>
  <si>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</si>
  <si>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</si>
  <si>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</si>
  <si>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</si>
  <si>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</si>
  <si>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</si>
  <si>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</si>
  <si>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</si>
  <si>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</si>
  <si>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</si>
  <si>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</si>
  <si>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</si>
  <si>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</si>
  <si>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</si>
  <si>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</si>
  <si>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</si>
  <si>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</si>
  <si>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</si>
  <si>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</si>
  <si>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</si>
  <si>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</si>
  <si>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</si>
  <si>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</si>
  <si>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</si>
  <si>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</si>
  <si>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</si>
  <si>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</si>
  <si>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</si>
  <si>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</si>
  <si>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</si>
  <si>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</si>
  <si>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</si>
  <si>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</si>
  <si>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</si>
  <si>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</si>
  <si>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</si>
  <si>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</si>
  <si>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</si>
  <si>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</si>
  <si>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</si>
  <si>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</si>
  <si>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</si>
  <si>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</si>
  <si>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</si>
  <si>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</si>
  <si>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</si>
  <si>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</si>
  <si>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</si>
  <si>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</si>
  <si>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</si>
  <si>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</si>
  <si>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</si>
  <si>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</si>
  <si>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</si>
  <si>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</si>
  <si>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</si>
  <si>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</si>
  <si>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</si>
  <si>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</si>
  <si>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</si>
  <si>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</si>
  <si>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</si>
  <si>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</si>
  <si>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</si>
  <si>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</si>
  <si>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</si>
  <si>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</si>
  <si>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</si>
  <si>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</si>
  <si>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</si>
  <si>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</si>
  <si>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</si>
  <si>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</si>
  <si>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</si>
  <si>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</si>
  <si>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</si>
  <si>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</si>
  <si>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</si>
  <si>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</si>
  <si>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</si>
  <si>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</si>
  <si>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</si>
  <si>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</si>
  <si>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</si>
  <si>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</si>
  <si>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</si>
  <si>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</si>
  <si>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</si>
  <si>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</si>
  <si>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</si>
  <si>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</si>
  <si>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</si>
  <si>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</si>
  <si>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</si>
  <si>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</si>
  <si>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</si>
  <si>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</si>
  <si>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</si>
  <si>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</si>
  <si>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</si>
  <si>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</si>
  <si>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</si>
  <si>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</si>
  <si>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</si>
  <si>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</si>
  <si>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</si>
  <si>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</si>
  <si>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</si>
  <si>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</si>
  <si>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</si>
  <si>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</si>
  <si>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</si>
  <si>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</si>
  <si>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</si>
  <si>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</si>
  <si>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</si>
  <si>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</si>
  <si>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</si>
  <si>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</si>
  <si>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</si>
  <si>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</si>
  <si>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</si>
  <si>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</si>
  <si>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</si>
  <si>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</si>
  <si>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</si>
  <si>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</si>
  <si>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</si>
  <si>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</si>
  <si>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</si>
  <si>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</si>
  <si>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</si>
  <si>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</si>
  <si>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</si>
  <si>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</si>
  <si>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</si>
  <si>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</si>
  <si>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</si>
  <si>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</si>
  <si>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</si>
  <si>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</si>
  <si>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</si>
  <si>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</si>
  <si>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</si>
  <si>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</si>
  <si>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</si>
  <si>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</si>
  <si>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</si>
  <si>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</si>
  <si>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</si>
  <si>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</si>
  <si>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</si>
  <si>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</si>
  <si>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</si>
  <si>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</si>
  <si>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</si>
  <si>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</si>
  <si>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</si>
  <si>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</si>
  <si>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</si>
  <si>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</si>
  <si>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</si>
  <si>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</si>
  <si>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</si>
  <si>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</si>
  <si>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</si>
  <si>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</si>
  <si>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</si>
  <si>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</si>
  <si>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</si>
  <si>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</si>
  <si>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</si>
  <si>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</si>
  <si>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</si>
  <si>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</si>
  <si>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</si>
  <si>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</si>
  <si>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</si>
  <si>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</si>
  <si>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</si>
  <si>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</si>
  <si>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</si>
  <si>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</si>
  <si>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</si>
  <si>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</si>
  <si>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</si>
  <si>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</si>
  <si>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</si>
  <si>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</si>
  <si>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</si>
  <si>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</si>
  <si>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</si>
  <si>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</si>
  <si>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</si>
  <si>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</si>
  <si>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</si>
  <si>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</si>
  <si>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</si>
  <si>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</si>
  <si>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</si>
  <si>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</si>
  <si>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</si>
  <si>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</si>
  <si>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</si>
  <si>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</si>
  <si>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</si>
  <si>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</si>
  <si>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</si>
  <si>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</si>
  <si>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</si>
  <si>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</si>
  <si>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</si>
  <si>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</si>
  <si>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</si>
  <si>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</si>
  <si>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</si>
  <si>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</si>
  <si>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</si>
  <si>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</si>
  <si>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</si>
  <si>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</si>
  <si>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</si>
  <si>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</si>
  <si>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</si>
  <si>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</si>
  <si>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</si>
  <si>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</si>
  <si>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</si>
  <si>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</si>
  <si>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</si>
  <si>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</si>
  <si>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</si>
  <si>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</si>
  <si>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</si>
  <si>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</si>
  <si>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</si>
  <si>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</si>
  <si>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</si>
  <si>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</si>
  <si>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</si>
  <si>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</si>
  <si>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</si>
  <si>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</si>
  <si>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</si>
  <si>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</si>
  <si>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</si>
  <si>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</si>
  <si>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</si>
  <si>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</si>
  <si>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</si>
  <si>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</si>
  <si>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</si>
  <si>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</si>
  <si>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</si>
  <si>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</si>
  <si>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</si>
  <si>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</si>
  <si>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</si>
  <si>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</si>
  <si>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</si>
  <si>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</si>
  <si>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</si>
  <si>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</si>
  <si>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</si>
  <si>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</si>
  <si>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</si>
  <si>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</si>
  <si>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</si>
  <si>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</si>
  <si>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</si>
  <si>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</si>
  <si>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</si>
  <si>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</si>
  <si>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</si>
  <si>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</si>
  <si>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</si>
  <si>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</si>
  <si>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</si>
  <si>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</si>
  <si>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</si>
  <si>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</si>
  <si>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</si>
  <si>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</si>
  <si>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</si>
  <si>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</si>
  <si>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</si>
  <si>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</si>
  <si>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</si>
  <si>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</si>
  <si>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</si>
  <si>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</si>
  <si>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</si>
  <si>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</si>
  <si>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</si>
  <si>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</si>
  <si>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</si>
  <si>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</si>
  <si>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</si>
  <si>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</si>
  <si>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</si>
  <si>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</si>
  <si>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</si>
  <si>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</si>
  <si>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</si>
  <si>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</si>
  <si>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</si>
  <si>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</si>
  <si>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</si>
  <si>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</si>
  <si>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</si>
  <si>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</si>
  <si>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</si>
  <si>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</si>
  <si>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</si>
  <si>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</si>
  <si>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</si>
  <si>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</si>
  <si>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</si>
  <si>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</si>
  <si>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</si>
  <si>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</si>
  <si>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</si>
  <si>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</si>
  <si>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</si>
  <si>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</si>
  <si>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</si>
  <si>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</si>
  <si>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</si>
  <si>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</si>
  <si>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</si>
  <si>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</si>
  <si>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</si>
  <si>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</si>
  <si>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</si>
  <si>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</si>
  <si>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</si>
  <si>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</si>
  <si>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</si>
  <si>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</si>
  <si>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</si>
  <si>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</si>
  <si>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</si>
  <si>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</si>
  <si>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</si>
  <si>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</si>
  <si>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</si>
  <si>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</si>
  <si>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</si>
  <si>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</si>
  <si>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</si>
  <si>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</si>
  <si>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</si>
  <si>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</si>
  <si>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</si>
  <si>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</si>
  <si>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</si>
  <si>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</si>
  <si>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</si>
  <si>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</si>
  <si>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</si>
  <si>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</si>
  <si>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</si>
  <si>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</si>
  <si>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</si>
  <si>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</si>
  <si>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</si>
  <si>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</si>
  <si>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</si>
  <si>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</si>
  <si>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</si>
  <si>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</si>
  <si>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</si>
  <si>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</si>
  <si>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</si>
  <si>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</si>
  <si>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</si>
  <si>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</si>
  <si>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</si>
  <si>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</si>
  <si>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</si>
  <si>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</si>
  <si>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</si>
  <si>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</si>
  <si>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</si>
  <si>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</si>
  <si>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</si>
  <si>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</si>
  <si>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</si>
  <si>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</si>
  <si>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</si>
  <si>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</si>
  <si>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</si>
  <si>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</si>
  <si>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</si>
  <si>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</si>
  <si>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</si>
  <si>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</si>
  <si>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</si>
  <si>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</si>
  <si>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</si>
  <si>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</si>
  <si>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</si>
  <si>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</si>
  <si>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</si>
  <si>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</si>
  <si>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</si>
  <si>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</si>
  <si>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</si>
  <si>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</si>
  <si>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</si>
  <si>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</si>
  <si>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</si>
  <si>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</si>
  <si>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</si>
  <si>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</si>
  <si>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</si>
  <si>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</si>
  <si>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</si>
  <si>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</si>
  <si>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</si>
  <si>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</si>
  <si>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</si>
  <si>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</si>
  <si>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</si>
  <si>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</si>
  <si>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</si>
  <si>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</si>
  <si>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</si>
  <si>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</si>
  <si>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</si>
  <si>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</si>
  <si>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</si>
  <si>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</si>
  <si>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</si>
  <si>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</si>
  <si>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</si>
  <si>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</si>
  <si>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</si>
  <si>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</si>
  <si>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</si>
  <si>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</si>
  <si>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</si>
  <si>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</si>
  <si>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</si>
  <si>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</si>
  <si>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</si>
  <si>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</si>
  <si>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</si>
  <si>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</si>
  <si>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</si>
  <si>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</si>
  <si>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</si>
  <si>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</si>
  <si>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</si>
  <si>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</si>
  <si>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</si>
  <si>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</si>
  <si>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</si>
  <si>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</si>
  <si>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</si>
  <si>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</si>
  <si>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</si>
  <si>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</si>
  <si>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</si>
  <si>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</si>
  <si>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</si>
  <si>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</si>
  <si>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</si>
  <si>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</si>
  <si>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</si>
  <si>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</si>
  <si>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</si>
  <si>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</si>
  <si>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</si>
  <si>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</si>
  <si>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</si>
  <si>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</si>
  <si>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</si>
  <si>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</si>
  <si>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</si>
  <si>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</si>
  <si>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</si>
  <si>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</si>
  <si>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</si>
  <si>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</si>
  <si>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</si>
  <si>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</si>
  <si>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</si>
  <si>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</si>
  <si>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</si>
  <si>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</si>
  <si>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</si>
  <si>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</si>
  <si>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</si>
  <si>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</si>
  <si>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</si>
  <si>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</si>
  <si>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</si>
  <si>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</si>
  <si>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</si>
  <si>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</si>
  <si>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</si>
  <si>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</si>
  <si>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</si>
  <si>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</si>
  <si>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</si>
  <si>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</si>
  <si>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</si>
  <si>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</si>
  <si>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</si>
  <si>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</si>
  <si>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</si>
  <si>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</si>
  <si>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</si>
  <si>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</si>
  <si>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</si>
  <si>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</si>
  <si>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</si>
  <si>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</si>
  <si>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</si>
  <si>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</si>
  <si>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</si>
  <si>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</si>
  <si>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</si>
  <si>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</si>
  <si>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</si>
  <si>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</si>
  <si>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</si>
  <si>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</si>
  <si>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</si>
  <si>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</si>
  <si>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</si>
  <si>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</si>
  <si>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</si>
  <si>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</si>
  <si>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</si>
  <si>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</si>
  <si>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</si>
  <si>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</si>
  <si>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</si>
  <si>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</si>
  <si>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</si>
  <si>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</si>
  <si>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</si>
  <si>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</si>
  <si>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</si>
  <si>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</si>
  <si>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</si>
  <si>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</si>
  <si>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</si>
  <si>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</si>
  <si>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</si>
  <si>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</si>
  <si>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</si>
  <si>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</si>
  <si>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</si>
  <si>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</si>
  <si>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</si>
  <si>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</si>
  <si>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</si>
  <si>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</si>
  <si>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</si>
  <si>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</si>
  <si>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</si>
  <si>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</si>
  <si>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</si>
  <si>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</si>
  <si>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</si>
  <si>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</si>
  <si>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</si>
  <si>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</si>
  <si>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</si>
  <si>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</si>
  <si>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</si>
  <si>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</si>
  <si>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</si>
  <si>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</si>
  <si>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</si>
  <si>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</si>
  <si>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</si>
  <si>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</si>
  <si>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</si>
  <si>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</si>
  <si>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</si>
  <si>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</si>
  <si>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</si>
  <si>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</si>
  <si>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</si>
  <si>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</si>
  <si>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</si>
  <si>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</si>
  <si>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</si>
  <si>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</si>
  <si>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</si>
  <si>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</si>
  <si>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</si>
  <si>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</si>
  <si>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</si>
  <si>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</si>
  <si>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</si>
  <si>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</si>
  <si>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</si>
  <si>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</si>
  <si>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</si>
  <si>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</si>
  <si>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</si>
  <si>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</si>
  <si>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</si>
  <si>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</si>
  <si>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</si>
  <si>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</si>
  <si>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</si>
  <si>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</si>
  <si>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</si>
  <si>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</si>
  <si>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</si>
  <si>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</si>
  <si>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</si>
  <si>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</si>
  <si>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</si>
  <si>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</si>
  <si>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</si>
  <si>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</si>
  <si>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</si>
  <si>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</si>
  <si>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</si>
  <si>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</si>
  <si>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</si>
  <si>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</si>
  <si>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</si>
  <si>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</si>
  <si>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</si>
  <si>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</si>
  <si>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</si>
  <si>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</si>
  <si>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</si>
  <si>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</si>
  <si>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</si>
  <si>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</si>
  <si>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</si>
  <si>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</si>
  <si>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</si>
  <si>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</si>
  <si>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</si>
  <si>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</si>
  <si>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</si>
  <si>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</si>
  <si>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</si>
  <si>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</si>
  <si>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</si>
  <si>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</si>
  <si>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</si>
  <si>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</si>
  <si>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</si>
  <si>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</si>
  <si>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</si>
  <si>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</si>
  <si>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</si>
  <si>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</si>
  <si>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</si>
  <si>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</si>
  <si>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</si>
  <si>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</si>
  <si>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</si>
  <si>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</si>
  <si>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</si>
  <si>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</si>
  <si>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</si>
  <si>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</si>
  <si>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</si>
  <si>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</si>
  <si>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</si>
  <si>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</si>
  <si>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</si>
  <si>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</si>
  <si>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</si>
  <si>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</si>
  <si>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</si>
  <si>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</si>
  <si>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</si>
  <si>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</si>
  <si>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</si>
  <si>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</si>
  <si>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</si>
  <si>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</si>
  <si>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</si>
  <si>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</si>
  <si>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</si>
  <si>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</si>
  <si>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</si>
  <si>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</si>
  <si>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</si>
  <si>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</si>
  <si>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</si>
  <si>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</si>
  <si>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</si>
  <si>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</si>
  <si>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</si>
  <si>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</si>
  <si>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</si>
  <si>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</si>
  <si>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</si>
  <si>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</si>
  <si>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</si>
  <si>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</si>
  <si>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</si>
  <si>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</si>
  <si>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</si>
  <si>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</si>
  <si>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</si>
  <si>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</si>
  <si>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</si>
  <si>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</si>
  <si>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</si>
  <si>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</si>
  <si>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</si>
  <si>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</si>
  <si>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</si>
  <si>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</si>
  <si>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</si>
  <si>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</si>
  <si>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</si>
  <si>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</si>
  <si>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</si>
  <si>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</si>
  <si>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</si>
  <si>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</si>
  <si>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</si>
  <si>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</si>
  <si>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</si>
  <si>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</si>
  <si>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</si>
  <si>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</si>
  <si>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</si>
  <si>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</si>
  <si>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</si>
  <si>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</si>
  <si>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</si>
  <si>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</si>
  <si>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</si>
  <si>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</si>
  <si>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</si>
  <si>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</si>
  <si>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</si>
  <si>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</si>
  <si>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</si>
  <si>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</si>
  <si>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</si>
  <si>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</si>
  <si>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</si>
  <si>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</si>
  <si>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</si>
  <si>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</si>
  <si>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</si>
  <si>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</si>
  <si>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</si>
  <si>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</si>
  <si>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</si>
  <si>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</si>
  <si>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</si>
  <si>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</si>
  <si>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</si>
  <si>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</si>
  <si>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</si>
  <si>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</si>
  <si>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</si>
  <si>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</si>
  <si>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</si>
  <si>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</si>
  <si>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</si>
  <si>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</si>
  <si>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</si>
  <si>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</si>
  <si>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</si>
  <si>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</si>
  <si>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</si>
  <si>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</si>
  <si>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</si>
  <si>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</si>
  <si>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</si>
  <si>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</si>
  <si>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</si>
  <si>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</si>
  <si>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</si>
  <si>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</si>
  <si>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</si>
  <si>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</si>
  <si>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</si>
  <si>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</si>
  <si>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</si>
  <si>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</si>
  <si>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</si>
  <si>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</si>
  <si>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</si>
  <si>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</si>
  <si>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</si>
  <si>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</si>
  <si>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</si>
  <si>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</si>
  <si>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</si>
  <si>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</si>
  <si>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</si>
  <si>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</si>
  <si>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</si>
  <si>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</si>
  <si>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</si>
  <si>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</si>
  <si>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</si>
  <si>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</si>
  <si>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</si>
  <si>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</si>
  <si>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</si>
  <si>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</si>
  <si>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</si>
  <si>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</si>
  <si>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</si>
  <si>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</si>
  <si>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</si>
  <si>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</si>
  <si>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</si>
  <si>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</si>
  <si>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</si>
  <si>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</si>
  <si>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</si>
  <si>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</si>
  <si>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</si>
  <si>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</si>
  <si>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</si>
  <si>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</si>
  <si>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</si>
  <si>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</si>
  <si>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</si>
  <si>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</si>
  <si>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</si>
  <si>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</si>
  <si>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</si>
  <si>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</si>
  <si>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</si>
  <si>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</si>
  <si>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</si>
  <si>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</si>
  <si>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</si>
  <si>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</si>
  <si>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</si>
  <si>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</si>
  <si>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</si>
  <si>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</si>
  <si>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</si>
  <si>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</si>
  <si>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</si>
  <si>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</si>
  <si>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</si>
  <si>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</si>
  <si>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</si>
  <si>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</si>
  <si>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</si>
  <si>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</si>
  <si>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</si>
  <si>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</si>
  <si>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</si>
  <si>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</si>
  <si>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</si>
  <si>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</si>
  <si>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</si>
  <si>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</si>
  <si>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</si>
  <si>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</si>
  <si>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</si>
  <si>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</si>
  <si>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</si>
  <si>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</si>
  <si>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</si>
  <si>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</si>
  <si>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</si>
  <si>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</si>
  <si>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</si>
  <si>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</si>
  <si>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</si>
  <si>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</si>
  <si>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</si>
  <si>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</si>
  <si>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</si>
  <si>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</si>
  <si>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</si>
  <si>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</si>
  <si>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</si>
  <si>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</si>
  <si>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</si>
  <si>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</si>
  <si>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</si>
  <si>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</si>
  <si>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</si>
  <si>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</si>
  <si>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</si>
  <si>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</si>
  <si>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</si>
  <si>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</si>
  <si>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</si>
  <si>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</si>
  <si>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</si>
  <si>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</si>
  <si>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</si>
  <si>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</si>
  <si>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</si>
  <si>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</si>
  <si>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</si>
  <si>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</si>
  <si>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</si>
  <si>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</si>
  <si>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</si>
  <si>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</si>
  <si>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</si>
  <si>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</si>
  <si>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</si>
  <si>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</si>
  <si>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</si>
  <si>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</si>
  <si>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</si>
  <si>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</si>
  <si>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</si>
  <si>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</si>
  <si>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</si>
  <si>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</si>
  <si>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</si>
  <si>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</si>
  <si>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</si>
  <si>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</si>
  <si>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</si>
  <si>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</si>
  <si>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</si>
  <si>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</si>
  <si>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</si>
  <si>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</si>
  <si>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</si>
  <si>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</si>
  <si>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</si>
  <si>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</si>
  <si>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</si>
  <si>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</si>
  <si>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</si>
  <si>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</si>
  <si>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</si>
  <si>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</si>
  <si>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</si>
  <si>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</si>
  <si>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</si>
  <si>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</si>
  <si>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</si>
  <si>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</si>
  <si>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</si>
  <si>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</si>
  <si>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</si>
  <si>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</si>
  <si>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</si>
  <si>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</si>
  <si>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</si>
  <si>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</si>
  <si>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</si>
  <si>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</si>
  <si>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</si>
  <si>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</si>
  <si>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</si>
  <si>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</si>
  <si>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</si>
  <si>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</si>
  <si>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</si>
  <si>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</si>
  <si>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</si>
  <si>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</si>
  <si>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</si>
  <si>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</si>
  <si>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</si>
  <si>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</si>
  <si>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</si>
  <si>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</si>
  <si>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</si>
  <si>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</si>
  <si>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</si>
  <si>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</si>
  <si>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</si>
  <si>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</si>
  <si>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</si>
  <si>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</si>
  <si>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</si>
  <si>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</si>
  <si>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</si>
  <si>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</si>
  <si>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</si>
  <si>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</si>
  <si>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</si>
  <si>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</si>
  <si>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</si>
  <si>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</si>
  <si>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</si>
  <si>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</si>
  <si>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</si>
  <si>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</si>
  <si>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</si>
  <si>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</si>
  <si>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</si>
  <si>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</si>
  <si>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</si>
  <si>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</si>
  <si>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</si>
  <si>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</si>
  <si>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</si>
  <si>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</si>
  <si>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</si>
  <si>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</si>
  <si>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</si>
  <si>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</si>
  <si>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</si>
  <si>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</si>
  <si>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</si>
  <si>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</si>
  <si>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</si>
  <si>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</si>
  <si>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</si>
  <si>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</si>
  <si>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</si>
  <si>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</si>
  <si>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</si>
  <si>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</si>
  <si>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</si>
  <si>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</si>
  <si>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</si>
  <si>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</si>
  <si>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</si>
  <si>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</si>
  <si>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</si>
  <si>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</si>
  <si>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</si>
  <si>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</si>
  <si>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</si>
  <si>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</si>
  <si>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</si>
  <si>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</si>
  <si>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</si>
  <si>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</si>
  <si>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</si>
  <si>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</si>
  <si>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</si>
  <si>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</si>
  <si>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</si>
  <si>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</si>
  <si>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</si>
  <si>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</si>
  <si>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</si>
  <si>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</si>
  <si>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</si>
  <si>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</si>
  <si>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</si>
  <si>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</si>
  <si>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</si>
  <si>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</si>
  <si>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</si>
  <si>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</si>
  <si>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</si>
  <si>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</si>
  <si>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</si>
  <si>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</si>
  <si>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</si>
  <si>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</si>
  <si>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</si>
  <si>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</si>
  <si>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</si>
  <si>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</si>
  <si>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</si>
  <si>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</si>
  <si>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</si>
  <si>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</si>
  <si>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</si>
  <si>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</si>
  <si>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</si>
  <si>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</si>
  <si>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</si>
  <si>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</si>
  <si>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</si>
  <si>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</si>
  <si>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</si>
  <si>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</si>
  <si>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</si>
  <si>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</si>
  <si>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</si>
  <si>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</si>
  <si>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</si>
  <si>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</si>
  <si>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</si>
  <si>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</si>
  <si>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</si>
  <si>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</si>
  <si>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</si>
  <si>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</si>
  <si>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</si>
  <si>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</si>
  <si>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</si>
  <si>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</si>
  <si>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</si>
  <si>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</si>
  <si>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</si>
  <si>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</si>
  <si>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</si>
  <si>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</si>
  <si>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</si>
  <si>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</si>
  <si>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</si>
  <si>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</si>
  <si>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</si>
  <si>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</si>
  <si>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</si>
  <si>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</si>
  <si>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</si>
  <si>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</si>
  <si>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</si>
  <si>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</si>
  <si>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</si>
  <si>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</si>
  <si>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</si>
  <si>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</si>
  <si>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</si>
  <si>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</si>
  <si>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</si>
  <si>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</si>
  <si>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</si>
  <si>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</si>
  <si>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</si>
  <si>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</si>
  <si>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</si>
  <si>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</si>
  <si>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</si>
  <si>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</si>
  <si>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</si>
  <si>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</si>
  <si>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</si>
  <si>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</si>
  <si>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</si>
  <si>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</si>
  <si>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</si>
  <si>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</si>
  <si>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</si>
  <si>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</si>
  <si>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</si>
  <si>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</si>
  <si>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</si>
  <si>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</si>
  <si>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</si>
  <si>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</si>
  <si>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</si>
  <si>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</si>
  <si>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</si>
  <si>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</si>
  <si>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</si>
  <si>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</si>
  <si>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</si>
  <si>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</si>
  <si>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</si>
  <si>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</si>
  <si>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</si>
  <si>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</si>
  <si>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</si>
  <si>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</si>
  <si>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</si>
  <si>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</si>
  <si>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</si>
  <si>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</si>
  <si>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</si>
  <si>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</si>
  <si>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</si>
  <si>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</si>
  <si>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</si>
  <si>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</si>
  <si>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</si>
  <si>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</si>
  <si>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</si>
  <si>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</si>
  <si>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</si>
  <si>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</si>
  <si>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</si>
  <si>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</si>
  <si>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</si>
  <si>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</si>
  <si>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</si>
  <si>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</si>
  <si>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</si>
  <si>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</si>
  <si>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</si>
  <si>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</si>
  <si>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</si>
  <si>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</si>
  <si>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</si>
  <si>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</si>
  <si>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</si>
  <si>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</si>
  <si>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</si>
  <si>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</si>
  <si>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</si>
  <si>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</si>
  <si>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</si>
  <si>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</si>
  <si>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</si>
  <si>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</si>
  <si>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</si>
  <si>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</si>
  <si>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</si>
  <si>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</si>
  <si>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</si>
  <si>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</si>
  <si>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</si>
  <si>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</si>
  <si>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</si>
  <si>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</si>
  <si>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</si>
  <si>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</si>
  <si>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</si>
  <si>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</si>
  <si>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</si>
  <si>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</si>
  <si>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</si>
  <si>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</si>
  <si>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</si>
  <si>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</si>
  <si>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</si>
  <si>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</si>
  <si>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</si>
  <si>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</si>
  <si>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</si>
  <si>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</si>
  <si>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</si>
  <si>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</si>
  <si>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</si>
  <si>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</si>
  <si>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</si>
  <si>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</si>
  <si>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</si>
  <si>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</si>
  <si>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</si>
  <si>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</si>
  <si>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</si>
  <si>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</si>
  <si>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</si>
  <si>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</si>
  <si>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</si>
  <si>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</si>
  <si>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</si>
  <si>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</si>
  <si>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</si>
  <si>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</si>
  <si>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</si>
  <si>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</si>
  <si>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</si>
  <si>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</si>
  <si>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</si>
  <si>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</si>
  <si>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</si>
  <si>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</si>
  <si>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</si>
  <si>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</si>
  <si>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</si>
  <si>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</si>
  <si>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</si>
  <si>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</si>
  <si>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</si>
  <si>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</si>
  <si>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</si>
  <si>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</si>
  <si>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</si>
  <si>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</si>
  <si>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</si>
  <si>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</si>
  <si>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</si>
  <si>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</si>
  <si>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</si>
  <si>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</si>
  <si>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</si>
  <si>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</si>
  <si>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</si>
  <si>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</si>
  <si>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</si>
  <si>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</si>
  <si>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</si>
  <si>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</si>
  <si>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</si>
  <si>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</si>
  <si>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</si>
  <si>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</si>
  <si>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</si>
  <si>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</si>
  <si>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</si>
  <si>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</si>
  <si>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</si>
  <si>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</si>
  <si>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</si>
  <si>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</si>
  <si>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</si>
  <si>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</si>
  <si>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</si>
  <si>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</si>
  <si>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</si>
  <si>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</si>
  <si>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</si>
  <si>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</si>
  <si>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</si>
  <si>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</si>
  <si>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</si>
  <si>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</si>
  <si>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</si>
  <si>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</si>
  <si>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</si>
  <si>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</si>
  <si>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</si>
  <si>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</si>
  <si>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</si>
  <si>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</si>
  <si>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</si>
  <si>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</si>
  <si>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</si>
  <si>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</si>
  <si>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</si>
  <si>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</si>
  <si>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</si>
  <si>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</si>
  <si>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</si>
  <si>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</si>
  <si>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</si>
  <si>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</si>
  <si>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</si>
  <si>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</si>
  <si>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</si>
  <si>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</si>
  <si>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</si>
  <si>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</si>
  <si>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</si>
  <si>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</si>
  <si>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</si>
  <si>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</si>
  <si>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</si>
  <si>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</si>
  <si>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</si>
  <si>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</si>
  <si>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</si>
  <si>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</si>
  <si>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</si>
  <si>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</si>
  <si>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</si>
  <si>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</si>
  <si>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</si>
  <si>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</si>
  <si>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</si>
  <si>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</si>
  <si>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</si>
  <si>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</si>
  <si>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</si>
  <si>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</si>
  <si>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</si>
  <si>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</si>
  <si>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</si>
  <si>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</si>
  <si>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</si>
  <si>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</si>
  <si>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</si>
  <si>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</si>
  <si>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</si>
  <si>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</si>
  <si>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</si>
  <si>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</si>
  <si>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</si>
  <si>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</si>
  <si>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</si>
  <si>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</si>
  <si>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</si>
  <si>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</si>
  <si>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</si>
  <si>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</si>
  <si>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</si>
  <si>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</si>
  <si>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</si>
  <si>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</si>
  <si>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</si>
  <si>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</si>
  <si>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</si>
  <si>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</si>
  <si>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</si>
  <si>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</si>
  <si>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</si>
  <si>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</si>
  <si>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</si>
  <si>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</si>
  <si>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</si>
  <si>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</si>
  <si>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</si>
  <si>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</si>
  <si>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</si>
  <si>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</si>
  <si>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</si>
  <si>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</si>
  <si>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</si>
  <si>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</si>
  <si>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</si>
  <si>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</si>
  <si>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</si>
  <si>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</si>
  <si>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</si>
  <si>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</si>
  <si>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</si>
  <si>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</si>
  <si>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</si>
  <si>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</si>
  <si>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</si>
  <si>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</si>
  <si>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</si>
  <si>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</si>
  <si>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</si>
  <si>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</si>
  <si>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</si>
  <si>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</si>
  <si>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</si>
  <si>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</si>
  <si>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</si>
  <si>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</si>
  <si>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</si>
  <si>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</si>
  <si>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</si>
  <si>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</si>
  <si>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</si>
  <si>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</si>
  <si>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</si>
  <si>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</si>
  <si>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</si>
  <si>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</si>
  <si>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</si>
  <si>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</si>
  <si>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</si>
  <si>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</si>
  <si>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</si>
  <si>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</si>
  <si>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</si>
  <si>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</si>
  <si>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</si>
  <si>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</si>
  <si>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</si>
  <si>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</si>
  <si>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</si>
  <si>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</si>
  <si>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</si>
  <si>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</si>
  <si>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</si>
  <si>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</si>
  <si>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</si>
  <si>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</si>
  <si>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</si>
  <si>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</si>
  <si>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</si>
  <si>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</si>
  <si>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</si>
  <si>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</si>
  <si>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</si>
  <si>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</si>
  <si>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</si>
  <si>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</si>
  <si>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</si>
  <si>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</si>
  <si>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</si>
  <si>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</si>
  <si>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</si>
  <si>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</si>
  <si>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</si>
  <si>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</si>
  <si>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</si>
  <si>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</si>
  <si>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</si>
  <si>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</si>
  <si>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</si>
  <si>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</si>
  <si>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</si>
  <si>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</si>
  <si>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</si>
  <si>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</si>
  <si>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</si>
  <si>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</si>
  <si>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</si>
  <si>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</si>
  <si>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</si>
  <si>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</si>
  <si>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</si>
  <si>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</si>
  <si>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</si>
  <si>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</si>
  <si>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</si>
  <si>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</si>
  <si>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</si>
  <si>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</si>
  <si>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</si>
  <si>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</si>
  <si>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</si>
  <si>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</si>
  <si>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</si>
  <si>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</si>
  <si>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</si>
  <si>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</si>
  <si>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</si>
  <si>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</si>
  <si>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</si>
  <si>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</si>
  <si>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</si>
  <si>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</si>
  <si>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</si>
  <si>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</si>
  <si>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</si>
  <si>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</si>
  <si>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</si>
  <si>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</si>
  <si>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</si>
  <si>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</si>
  <si>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</si>
  <si>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</si>
  <si>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</si>
  <si>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</si>
  <si>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</si>
  <si>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</si>
  <si>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</si>
  <si>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</si>
  <si>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</si>
  <si>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</si>
  <si>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</si>
  <si>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</si>
  <si>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</si>
  <si>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</si>
  <si>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</si>
  <si>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</si>
  <si>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</si>
  <si>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</si>
  <si>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</si>
  <si>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</si>
  <si>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</si>
  <si>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</si>
  <si>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</si>
  <si>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</si>
  <si>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</si>
  <si>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</si>
  <si>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</si>
  <si>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</si>
  <si>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</si>
  <si>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</si>
  <si>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</si>
  <si>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</si>
  <si>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</si>
  <si>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</si>
  <si>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</si>
  <si>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</si>
  <si>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</si>
  <si>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</si>
  <si>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</si>
  <si>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</si>
  <si>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</si>
  <si>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</si>
  <si>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</si>
  <si>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</si>
  <si>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</si>
  <si>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</si>
  <si>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</si>
  <si>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</si>
  <si>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</si>
  <si>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</si>
  <si>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</si>
  <si>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</si>
  <si>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</si>
  <si>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</si>
  <si>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</si>
  <si>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</si>
  <si>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</si>
  <si>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</si>
  <si>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</si>
  <si>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</si>
  <si>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</si>
  <si>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</si>
  <si>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</si>
  <si>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</si>
  <si>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</si>
  <si>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</si>
  <si>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</si>
  <si>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</si>
  <si>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</si>
  <si>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</si>
  <si>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</si>
  <si>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</si>
  <si>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</si>
  <si>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</si>
  <si>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</si>
  <si>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</si>
  <si>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</si>
  <si>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</si>
  <si>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</si>
  <si>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</si>
  <si>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</si>
  <si>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</si>
  <si>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</si>
  <si>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</si>
  <si>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</si>
  <si>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</si>
  <si>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</si>
  <si>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</si>
  <si>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</si>
  <si>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</si>
  <si>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</si>
  <si>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</si>
  <si>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</si>
  <si>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</si>
  <si>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</si>
  <si>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</si>
  <si>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</si>
  <si>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</si>
  <si>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</si>
  <si>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</si>
  <si>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</si>
  <si>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</si>
  <si>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</si>
  <si>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</si>
  <si>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</si>
  <si>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</si>
  <si>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</si>
  <si>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</si>
  <si>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</si>
  <si>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</si>
  <si>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</si>
  <si>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</si>
  <si>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</si>
  <si>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</si>
  <si>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</si>
  <si>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</si>
  <si>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</si>
  <si>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</si>
  <si>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</si>
  <si>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</si>
  <si>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</si>
  <si>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</si>
  <si>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</si>
  <si>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</si>
  <si>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</si>
  <si>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</si>
  <si>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</si>
  <si>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</si>
  <si>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</si>
  <si>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</si>
  <si>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</si>
  <si>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</si>
  <si>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</si>
  <si>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</si>
  <si>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</si>
  <si>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</si>
  <si>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</si>
  <si>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</si>
  <si>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</si>
  <si>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</si>
  <si>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</si>
  <si>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</si>
  <si>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</si>
  <si>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</si>
  <si>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</si>
  <si>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</si>
  <si>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</si>
  <si>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</si>
  <si>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</si>
  <si>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</si>
  <si>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</si>
  <si>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</si>
  <si>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</si>
  <si>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</si>
  <si>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</si>
  <si>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</si>
  <si>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</si>
  <si>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</si>
  <si>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</si>
  <si>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</si>
  <si>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</si>
  <si>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</si>
  <si>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</si>
  <si>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</si>
  <si>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</si>
  <si>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</si>
  <si>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</si>
  <si>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</si>
  <si>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</si>
  <si>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</si>
  <si>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</si>
  <si>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</si>
  <si>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</si>
  <si>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</si>
  <si>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</si>
  <si>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</si>
  <si>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</si>
  <si>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</si>
  <si>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</si>
  <si>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</si>
  <si>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</si>
  <si>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</si>
  <si>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</si>
  <si>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</si>
  <si>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</si>
  <si>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</si>
  <si>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</si>
  <si>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</si>
  <si>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</si>
  <si>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</si>
  <si>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</si>
  <si>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</si>
  <si>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</si>
  <si>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</si>
  <si>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</si>
  <si>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</si>
  <si>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</si>
  <si>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</si>
  <si>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</si>
  <si>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</si>
  <si>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</si>
  <si>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</si>
  <si>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</si>
  <si>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</si>
  <si>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</si>
  <si>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</si>
  <si>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</si>
  <si>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</si>
  <si>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</si>
  <si>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</si>
  <si>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</si>
  <si>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</si>
  <si>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</si>
  <si>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</si>
  <si>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</si>
  <si>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</si>
  <si>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</si>
  <si>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</si>
  <si>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</si>
  <si>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</si>
  <si>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</si>
  <si>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</si>
  <si>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</si>
  <si>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</si>
  <si>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</si>
  <si>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</si>
  <si>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</si>
  <si>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</si>
  <si>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</si>
  <si>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</si>
  <si>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</si>
  <si>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</si>
  <si>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</si>
  <si>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</si>
  <si>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</si>
  <si>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</si>
  <si>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</si>
  <si>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</si>
  <si>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</si>
  <si>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</si>
  <si>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</si>
  <si>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</si>
  <si>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</si>
  <si>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</si>
  <si>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</si>
  <si>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</si>
  <si>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</si>
  <si>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</si>
  <si>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</si>
  <si>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</si>
  <si>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</si>
  <si>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</si>
  <si>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</si>
  <si>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</si>
  <si>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</si>
  <si>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</si>
  <si>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</si>
  <si>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</si>
  <si>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</si>
  <si>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</si>
  <si>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</si>
  <si>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</si>
  <si>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</si>
  <si>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</si>
  <si>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</si>
  <si>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</si>
  <si>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</si>
  <si>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</si>
  <si>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</si>
  <si>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</si>
  <si>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</si>
  <si>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</si>
  <si>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</si>
  <si>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</si>
  <si>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</si>
  <si>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</si>
  <si>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</si>
  <si>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</si>
  <si>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</si>
  <si>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</si>
  <si>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</si>
  <si>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</si>
  <si>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</si>
  <si>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</si>
  <si>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</si>
  <si>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</si>
  <si>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</si>
  <si>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</si>
  <si>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</si>
  <si>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</si>
  <si>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</si>
  <si>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</si>
  <si>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</si>
  <si>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</si>
  <si>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</si>
  <si>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</si>
  <si>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</si>
  <si>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</si>
  <si>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</si>
  <si>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</si>
  <si>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</si>
  <si>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</si>
  <si>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</si>
  <si>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</si>
  <si>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</si>
  <si>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</si>
  <si>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</si>
  <si>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</si>
  <si>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</si>
  <si>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</si>
  <si>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</si>
  <si>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</si>
  <si>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</si>
  <si>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</si>
  <si>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</si>
  <si>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</si>
  <si>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</si>
  <si>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</si>
  <si>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</si>
  <si>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</si>
  <si>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</si>
  <si>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</si>
  <si>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</si>
  <si>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</si>
  <si>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</si>
  <si>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</si>
  <si>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</si>
  <si>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</si>
  <si>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</si>
  <si>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</si>
  <si>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</si>
  <si>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</si>
  <si>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</si>
  <si>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</si>
  <si>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</si>
  <si>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</si>
  <si>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</si>
  <si>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</si>
  <si>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</si>
  <si>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</si>
  <si>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</si>
  <si>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</si>
  <si>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</si>
  <si>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</si>
  <si>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</si>
  <si>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</si>
  <si>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</si>
  <si>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</si>
  <si>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</si>
  <si>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</si>
  <si>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</si>
  <si>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</si>
  <si>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</si>
  <si>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</si>
  <si>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</si>
  <si>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</si>
  <si>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</si>
  <si>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</si>
  <si>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</si>
  <si>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</si>
  <si>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</si>
  <si>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</si>
  <si>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</si>
  <si>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</si>
  <si>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</si>
  <si>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</si>
  <si>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</si>
  <si>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</si>
  <si>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</si>
  <si>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</si>
  <si>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</si>
  <si>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</si>
  <si>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</si>
  <si>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</si>
  <si>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</si>
  <si>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</si>
  <si>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</si>
  <si>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</si>
  <si>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</si>
  <si>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</si>
  <si>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</si>
  <si>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</si>
  <si>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</si>
  <si>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</si>
  <si>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</si>
  <si>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</si>
  <si>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</si>
  <si>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</si>
  <si>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</si>
  <si>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</si>
  <si>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</si>
  <si>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</si>
  <si>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</si>
  <si>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</si>
  <si>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</si>
  <si>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</si>
  <si>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</si>
  <si>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</si>
  <si>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</si>
  <si>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</si>
  <si>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</si>
  <si>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</si>
  <si>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</si>
  <si>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</si>
  <si>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</si>
  <si>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</si>
  <si>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</si>
  <si>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</si>
  <si>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</si>
  <si>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</si>
  <si>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</si>
  <si>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</si>
  <si>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</si>
  <si>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</si>
  <si>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</si>
  <si>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</si>
  <si>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</si>
  <si>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</si>
  <si>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</si>
  <si>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</si>
  <si>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</si>
  <si>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</si>
  <si>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</si>
  <si>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</si>
  <si>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</si>
  <si>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</si>
  <si>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</si>
  <si>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</si>
  <si>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</si>
  <si>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</si>
  <si>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</si>
  <si>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</si>
  <si>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</si>
  <si>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</si>
  <si>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</si>
  <si>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</si>
  <si>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</si>
  <si>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</si>
  <si>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</si>
  <si>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</si>
  <si>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</si>
  <si>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</si>
  <si>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</si>
  <si>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</si>
  <si>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</si>
  <si>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</si>
  <si>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</si>
  <si>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</si>
  <si>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</si>
  <si>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</si>
  <si>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</si>
  <si>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</si>
  <si>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</si>
  <si>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</si>
  <si>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</si>
  <si>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</si>
  <si>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</si>
  <si>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</si>
  <si>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</si>
  <si>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</si>
  <si>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</si>
  <si>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</si>
  <si>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</si>
  <si>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</si>
  <si>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</si>
  <si>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</si>
  <si>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</si>
  <si>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</si>
  <si>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</si>
  <si>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</si>
  <si>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</si>
  <si>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</si>
  <si>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</si>
  <si>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</si>
  <si>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</si>
  <si>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</si>
  <si>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</si>
  <si>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</si>
  <si>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</si>
  <si>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</si>
  <si>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</si>
  <si>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</si>
  <si>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</si>
  <si>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</si>
  <si>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</si>
  <si>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</si>
  <si>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</si>
  <si>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</si>
  <si>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</si>
  <si>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</si>
  <si>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</si>
  <si>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</si>
  <si>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</si>
  <si>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</si>
  <si>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</si>
  <si>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</si>
  <si>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</si>
  <si>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</si>
  <si>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</si>
  <si>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</si>
  <si>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</si>
  <si>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</si>
  <si>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</si>
  <si>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</si>
  <si>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</si>
  <si>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</si>
  <si>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</si>
  <si>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</si>
  <si>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</si>
  <si>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</si>
  <si>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</si>
  <si>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</si>
  <si>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</si>
  <si>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</si>
  <si>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</si>
  <si>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</si>
  <si>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</si>
  <si>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</si>
  <si>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</si>
  <si>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</si>
  <si>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</si>
  <si>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</si>
  <si>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</si>
  <si>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</si>
  <si>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</si>
  <si>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</si>
  <si>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</si>
  <si>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</si>
  <si>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</si>
  <si>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</si>
  <si>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</si>
  <si>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</si>
  <si>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</si>
  <si>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</si>
  <si>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</si>
  <si>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</si>
  <si>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</si>
  <si>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</si>
  <si>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</si>
  <si>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</si>
  <si>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</si>
  <si>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</si>
  <si>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</si>
  <si>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</si>
  <si>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</si>
  <si>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</si>
  <si>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</si>
  <si>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</si>
  <si>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</si>
  <si>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</si>
  <si>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</si>
  <si>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</si>
  <si>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</si>
  <si>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</si>
  <si>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</si>
  <si>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</si>
  <si>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</si>
  <si>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</si>
  <si>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</si>
  <si>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</si>
  <si>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</si>
  <si>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</si>
  <si>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</si>
  <si>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</si>
  <si>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</si>
  <si>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</si>
  <si>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</si>
  <si>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</si>
  <si>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</si>
  <si>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</si>
  <si>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</si>
  <si>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</si>
  <si>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</si>
  <si>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</si>
  <si>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</si>
  <si>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</si>
  <si>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</si>
  <si>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</si>
  <si>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</si>
  <si>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</si>
  <si>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</si>
  <si>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</si>
  <si>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</si>
  <si>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</si>
  <si>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</si>
  <si>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</si>
  <si>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</si>
  <si>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</si>
  <si>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</si>
  <si>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</si>
  <si>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</si>
  <si>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</si>
  <si>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</si>
  <si>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</si>
  <si>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</si>
  <si>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</si>
  <si>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</si>
  <si>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</si>
  <si>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</si>
  <si>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</si>
  <si>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</si>
  <si>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</si>
  <si>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</si>
  <si>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</si>
  <si>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</si>
  <si>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</si>
  <si>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</si>
  <si>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</si>
  <si>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</si>
  <si>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</si>
  <si>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</si>
  <si>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</si>
  <si>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</si>
  <si>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</si>
  <si>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</si>
  <si>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</si>
  <si>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</si>
  <si>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</si>
  <si>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</si>
  <si>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</si>
  <si>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</si>
  <si>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</si>
  <si>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</si>
  <si>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</si>
  <si>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</si>
  <si>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</si>
  <si>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</si>
  <si>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</si>
  <si>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</si>
  <si>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</si>
  <si>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</si>
  <si>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</si>
  <si>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</si>
  <si>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</si>
  <si>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</si>
  <si>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</si>
  <si>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</si>
  <si>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</si>
  <si>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</si>
  <si>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</si>
  <si>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</si>
  <si>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</si>
  <si>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</si>
  <si>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</si>
  <si>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</si>
  <si>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</si>
  <si>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</si>
  <si>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</si>
  <si>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</si>
  <si>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</si>
  <si>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</si>
  <si>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</si>
  <si>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</si>
  <si>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</si>
  <si>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</si>
  <si>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</si>
  <si>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</si>
  <si>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</si>
  <si>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</si>
  <si>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</si>
  <si>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</si>
  <si>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</si>
  <si>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</si>
  <si>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</si>
  <si>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</si>
  <si>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</si>
  <si>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</si>
  <si>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</si>
  <si>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</si>
  <si>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</si>
  <si>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</si>
  <si>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</si>
  <si>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</si>
  <si>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</si>
  <si>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</si>
  <si>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</si>
  <si>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</si>
  <si>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</si>
  <si>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</si>
  <si>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</si>
  <si>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</si>
  <si>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</si>
  <si>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</si>
  <si>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</si>
  <si>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</si>
  <si>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</si>
  <si>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</si>
  <si>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</si>
  <si>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</si>
  <si>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</si>
  <si>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</si>
  <si>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</si>
  <si>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</si>
  <si>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</si>
  <si>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</si>
  <si>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</si>
  <si>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</si>
  <si>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</si>
  <si>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</si>
  <si>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</si>
  <si>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</si>
  <si>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</si>
  <si>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</si>
  <si>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</si>
  <si>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</si>
  <si>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</si>
  <si>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</si>
  <si>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</si>
  <si>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</si>
  <si>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</si>
  <si>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</si>
  <si>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</si>
  <si>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</si>
  <si>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</si>
  <si>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</si>
  <si>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</si>
  <si>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</si>
  <si>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</si>
  <si>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</si>
  <si>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</si>
  <si>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</si>
  <si>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</si>
  <si>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</si>
  <si>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</si>
  <si>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</si>
  <si>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</si>
  <si>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</si>
  <si>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</si>
  <si>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</si>
  <si>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</si>
  <si>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</si>
  <si>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</si>
  <si>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</si>
  <si>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</si>
  <si>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</si>
  <si>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</si>
  <si>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</si>
  <si>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</si>
  <si>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</si>
  <si>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</si>
  <si>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</si>
  <si>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</si>
  <si>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</si>
  <si>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</si>
  <si>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</si>
  <si>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</si>
  <si>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</si>
  <si>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</si>
  <si>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</si>
  <si>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</si>
  <si>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</si>
  <si>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</si>
  <si>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</si>
  <si>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</si>
  <si>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</si>
  <si>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</si>
  <si>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</si>
  <si>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</si>
  <si>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</si>
  <si>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</si>
  <si>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</si>
  <si>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</si>
  <si>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</si>
  <si>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</si>
  <si>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</si>
  <si>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</si>
  <si>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</si>
  <si>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</si>
  <si>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</si>
  <si>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</si>
  <si>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</si>
  <si>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</si>
  <si>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</si>
  <si>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</si>
  <si>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</si>
  <si>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</si>
  <si>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</si>
  <si>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</si>
  <si>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</si>
  <si>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</si>
  <si>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</si>
  <si>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</si>
  <si>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</si>
  <si>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</si>
  <si>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</si>
  <si>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</si>
  <si>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</si>
  <si>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</si>
  <si>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</si>
  <si>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</si>
  <si>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</si>
  <si>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</si>
  <si>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</si>
  <si>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</si>
  <si>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</si>
  <si>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</si>
  <si>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</si>
  <si>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</si>
  <si>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</si>
  <si>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</si>
  <si>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</si>
  <si>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</si>
  <si>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</si>
  <si>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</si>
  <si>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</si>
  <si>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</si>
  <si>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</si>
  <si>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</si>
  <si>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</si>
  <si>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</si>
  <si>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</si>
  <si>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</si>
  <si>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</si>
  <si>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</si>
  <si>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</si>
  <si>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</si>
  <si>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</si>
  <si>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</si>
  <si>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</si>
  <si>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</si>
  <si>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</si>
  <si>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</si>
  <si>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</si>
  <si>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</si>
  <si>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</si>
  <si>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</si>
  <si>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</si>
  <si>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</si>
  <si>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</si>
  <si>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</si>
  <si>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</si>
  <si>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</si>
  <si>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</si>
  <si>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</si>
  <si>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</si>
  <si>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</si>
  <si>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</si>
  <si>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</si>
  <si>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</si>
  <si>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</si>
  <si>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</si>
  <si>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</si>
  <si>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</si>
  <si>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</si>
  <si>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</si>
  <si>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</si>
  <si>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</si>
  <si>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</si>
  <si>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</si>
  <si>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</si>
  <si>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</si>
  <si>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</si>
  <si>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</si>
  <si>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</si>
  <si>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</si>
  <si>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</si>
  <si>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</si>
  <si>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</si>
  <si>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</si>
  <si>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</si>
  <si>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</si>
  <si>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</si>
  <si>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</si>
  <si>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</si>
  <si>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</si>
  <si>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</si>
  <si>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</si>
  <si>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</si>
  <si>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</si>
  <si>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</si>
  <si>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</si>
  <si>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</si>
  <si>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</si>
  <si>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</si>
  <si>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</si>
  <si>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</si>
  <si>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</si>
  <si>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</si>
  <si>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</si>
  <si>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</si>
  <si>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</si>
  <si>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</si>
  <si>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</si>
  <si>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</si>
  <si>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</si>
  <si>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</si>
  <si>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</si>
  <si>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</si>
  <si>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</si>
  <si>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</si>
  <si>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</si>
  <si>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</si>
  <si>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</si>
  <si>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</si>
  <si>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</si>
  <si>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</si>
  <si>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</si>
  <si>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</si>
  <si>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</si>
  <si>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</si>
  <si>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</si>
  <si>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</si>
  <si>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</si>
  <si>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</si>
  <si>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</si>
  <si>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</si>
  <si>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</si>
  <si>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</si>
  <si>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</si>
  <si>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</si>
  <si>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</si>
  <si>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</si>
  <si>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</si>
  <si>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</si>
  <si>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</si>
  <si>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</si>
  <si>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</si>
  <si>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</si>
  <si>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</si>
  <si>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</si>
  <si>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</si>
  <si>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</si>
  <si>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</si>
  <si>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</si>
  <si>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</si>
  <si>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</si>
  <si>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</si>
  <si>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</si>
  <si>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</si>
  <si>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</si>
  <si>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</si>
  <si>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</si>
  <si>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</si>
  <si>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</si>
  <si>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</si>
  <si>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</si>
  <si>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</si>
  <si>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</si>
  <si>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</si>
  <si>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</si>
  <si>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</si>
  <si>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</si>
  <si>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</si>
  <si>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</si>
  <si>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</si>
  <si>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</si>
  <si>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</si>
  <si>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</si>
  <si>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</si>
  <si>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</si>
  <si>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</si>
  <si>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</si>
  <si>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</si>
  <si>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</si>
  <si>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</si>
  <si>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</si>
  <si>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</si>
  <si>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</si>
  <si>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</si>
  <si>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</si>
  <si>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</si>
  <si>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</si>
  <si>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</si>
  <si>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</si>
  <si>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</si>
  <si>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</si>
  <si>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</si>
  <si>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</si>
  <si>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</si>
  <si>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</si>
  <si>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</si>
  <si>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</si>
  <si>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</si>
  <si>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</si>
  <si>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</si>
  <si>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</si>
  <si>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</si>
  <si>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</si>
  <si>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</si>
  <si>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</si>
  <si>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</si>
  <si>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</si>
  <si>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</si>
  <si>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</si>
  <si>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</si>
  <si>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</si>
  <si>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</si>
  <si>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</si>
  <si>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</si>
  <si>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</si>
  <si>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</si>
  <si>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</si>
  <si>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</si>
  <si>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</si>
  <si>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</si>
  <si>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</si>
  <si>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</si>
  <si>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</si>
  <si>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</si>
  <si>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</si>
  <si>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</si>
  <si>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</si>
  <si>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</si>
  <si>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</si>
  <si>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</si>
  <si>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</si>
  <si>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</si>
  <si>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</si>
  <si>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</si>
  <si>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</si>
  <si>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</si>
  <si>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</si>
  <si>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</si>
  <si>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</si>
  <si>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</si>
  <si>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</si>
  <si>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</si>
  <si>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</si>
  <si>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</si>
  <si>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</si>
  <si>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</si>
  <si>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</si>
  <si>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</si>
  <si>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</si>
  <si>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</si>
  <si>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</si>
  <si>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</si>
  <si>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</si>
  <si>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</si>
  <si>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</si>
  <si>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</si>
  <si>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</si>
  <si>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</si>
  <si>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</si>
  <si>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</si>
  <si>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</si>
  <si>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</si>
  <si>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</si>
  <si>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</si>
  <si>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</si>
  <si>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</si>
  <si>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</si>
  <si>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</si>
  <si>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</si>
  <si>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</si>
  <si>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</si>
  <si>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</si>
  <si>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</si>
  <si>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</si>
  <si>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</si>
  <si>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</si>
  <si>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</si>
  <si>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</si>
  <si>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</si>
  <si>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</si>
  <si>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</si>
  <si>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</si>
  <si>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</si>
  <si>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</si>
  <si>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</si>
  <si>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</si>
  <si>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</si>
  <si>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</si>
  <si>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</si>
  <si>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</si>
  <si>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</si>
  <si>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</si>
  <si>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</si>
  <si>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</si>
  <si>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</si>
  <si>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</si>
  <si>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</si>
  <si>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</si>
  <si>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</si>
  <si>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</si>
  <si>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</si>
  <si>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</si>
  <si>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</si>
  <si>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</si>
  <si>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</si>
  <si>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</si>
  <si>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</si>
  <si>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</si>
  <si>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</si>
  <si>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</si>
  <si>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</si>
  <si>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</si>
  <si>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</si>
  <si>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</si>
  <si>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</si>
  <si>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</si>
  <si>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</si>
  <si>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</si>
  <si>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</si>
  <si>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</si>
  <si>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</si>
  <si>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</si>
  <si>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</si>
  <si>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</si>
  <si>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</si>
  <si>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</si>
  <si>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</si>
  <si>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</si>
  <si>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</si>
  <si>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</si>
  <si>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</si>
  <si>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</si>
  <si>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</si>
  <si>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</si>
  <si>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</si>
  <si>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</si>
  <si>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</si>
  <si>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</si>
  <si>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</si>
  <si>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</si>
  <si>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</si>
  <si>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</si>
  <si>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</si>
  <si>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</si>
  <si>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</si>
  <si>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</si>
  <si>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</si>
  <si>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</si>
  <si>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</si>
  <si>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</si>
  <si>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</si>
  <si>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</si>
  <si>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</si>
  <si>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</si>
  <si>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</si>
  <si>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</si>
  <si>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</si>
  <si>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</si>
  <si>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</si>
  <si>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</si>
  <si>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</si>
  <si>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</si>
  <si>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</si>
  <si>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</si>
  <si>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</si>
  <si>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</si>
  <si>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</si>
  <si>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</si>
  <si>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</si>
  <si>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</si>
  <si>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</si>
  <si>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</si>
  <si>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</si>
  <si>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</si>
  <si>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</si>
  <si>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</si>
  <si>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</si>
  <si>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</si>
  <si>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</si>
  <si>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</si>
  <si>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</si>
  <si>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</si>
  <si>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</si>
  <si>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</si>
  <si>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</si>
  <si>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</si>
  <si>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</si>
  <si>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</si>
  <si>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</si>
  <si>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</si>
  <si>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</si>
  <si>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</si>
  <si>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</si>
  <si>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</si>
  <si>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</si>
  <si>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</si>
  <si>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</si>
  <si>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</si>
  <si>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</si>
  <si>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</si>
  <si>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</si>
  <si>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</si>
  <si>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</si>
  <si>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</si>
  <si>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</si>
  <si>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</si>
  <si>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</si>
  <si>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</si>
  <si>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</si>
  <si>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</si>
  <si>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</si>
  <si>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</si>
  <si>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</si>
  <si>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</si>
  <si>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</si>
  <si>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</si>
  <si>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</si>
  <si>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</si>
  <si>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</si>
  <si>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</si>
  <si>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</si>
  <si>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</si>
  <si>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</si>
  <si>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</si>
  <si>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</si>
  <si>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</si>
  <si>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</si>
  <si>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</si>
  <si>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</si>
  <si>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</si>
  <si>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</si>
  <si>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</si>
  <si>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</si>
  <si>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</si>
  <si>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</si>
  <si>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</si>
  <si>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</si>
  <si>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</si>
  <si>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</si>
  <si>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</si>
  <si>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</si>
  <si>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</si>
  <si>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</si>
  <si>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</si>
  <si>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</si>
  <si>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</si>
  <si>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</si>
  <si>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</si>
  <si>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</si>
  <si>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</si>
  <si>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</si>
  <si>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</si>
  <si>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</si>
  <si>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</si>
  <si>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</si>
  <si>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</si>
  <si>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</si>
  <si>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</si>
  <si>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</si>
  <si>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</si>
  <si>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</si>
  <si>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</si>
  <si>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</si>
  <si>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</si>
  <si>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</si>
  <si>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</si>
  <si>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</si>
  <si>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</si>
  <si>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</si>
  <si>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</si>
  <si>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</si>
  <si>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</si>
  <si>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</si>
  <si>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</si>
  <si>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</si>
  <si>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</si>
  <si>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</si>
  <si>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</si>
  <si>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</si>
  <si>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</si>
  <si>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</si>
  <si>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</si>
  <si>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</si>
  <si>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</si>
  <si>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</si>
  <si>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</si>
  <si>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</si>
  <si>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</si>
  <si>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</si>
  <si>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</si>
  <si>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</si>
  <si>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</si>
  <si>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</si>
  <si>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</si>
  <si>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</si>
  <si>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</si>
  <si>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</si>
  <si>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</si>
  <si>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</si>
  <si>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</si>
  <si>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</si>
  <si>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</si>
  <si>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</si>
  <si>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</si>
  <si>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</si>
  <si>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</si>
  <si>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</si>
  <si>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</si>
  <si>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</si>
  <si>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</si>
  <si>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</si>
  <si>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</si>
  <si>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</si>
  <si>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</si>
  <si>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</si>
  <si>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</si>
  <si>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</si>
  <si>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</si>
  <si>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</si>
  <si>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</si>
  <si>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</si>
  <si>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</si>
  <si>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</si>
  <si>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</si>
  <si>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</si>
  <si>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</si>
  <si>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</si>
  <si>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</si>
  <si>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</si>
  <si>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</si>
  <si>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</si>
  <si>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</si>
  <si>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</si>
  <si>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</si>
  <si>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</si>
  <si>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</si>
  <si>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</si>
  <si>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</si>
  <si>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</si>
  <si>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</si>
  <si>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</si>
  <si>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</si>
  <si>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</si>
  <si>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</si>
  <si>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</si>
  <si>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</si>
  <si>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</si>
  <si>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</si>
  <si>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</si>
  <si>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</si>
  <si>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</si>
  <si>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</si>
  <si>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</si>
  <si>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</si>
  <si>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</si>
  <si>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</si>
  <si>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</si>
  <si>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</si>
  <si>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</si>
  <si>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</si>
  <si>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</si>
  <si>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</si>
  <si>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</si>
  <si>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</si>
  <si>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</si>
  <si>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</si>
  <si>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</si>
  <si>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</si>
  <si>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</si>
  <si>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</si>
  <si>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</si>
  <si>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</si>
  <si>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</si>
  <si>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</si>
  <si>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</si>
  <si>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</si>
  <si>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</si>
  <si>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</si>
  <si>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</si>
  <si>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</si>
  <si>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</si>
  <si>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</si>
  <si>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</si>
  <si>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</si>
  <si>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</si>
  <si>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</si>
  <si>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</si>
  <si>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</si>
  <si>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</si>
  <si>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</si>
  <si>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</si>
  <si>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</si>
  <si>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</si>
  <si>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</si>
  <si>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</si>
  <si>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</si>
  <si>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</si>
  <si>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</si>
  <si>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</si>
  <si>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</si>
  <si>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</si>
  <si>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</si>
  <si>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</si>
  <si>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</si>
  <si>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</si>
  <si>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</si>
  <si>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</si>
  <si>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</si>
  <si>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</si>
  <si>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</si>
  <si>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</si>
  <si>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</si>
  <si>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</si>
  <si>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</si>
  <si>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</si>
  <si>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</si>
  <si>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</si>
  <si>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</si>
  <si>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</si>
  <si>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</si>
  <si>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</si>
  <si>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</si>
  <si>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</si>
  <si>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</si>
  <si>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</si>
  <si>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</si>
  <si>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</si>
  <si>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</si>
  <si>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</si>
  <si>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</si>
  <si>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</si>
  <si>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</si>
  <si>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</si>
  <si>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</si>
  <si>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</si>
  <si>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</si>
  <si>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</si>
  <si>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</si>
  <si>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</si>
  <si>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</si>
  <si>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</si>
  <si>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</si>
  <si>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</si>
  <si>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</si>
  <si>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</si>
  <si>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</si>
  <si>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</si>
  <si>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</si>
  <si>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</si>
  <si>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</si>
  <si>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</si>
  <si>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</si>
  <si>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</si>
  <si>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</si>
  <si>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</si>
  <si>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</si>
  <si>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</si>
  <si>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</si>
  <si>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</si>
  <si>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</si>
  <si>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</si>
  <si>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</si>
  <si>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</si>
  <si>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</si>
  <si>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</si>
  <si>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</si>
  <si>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</si>
  <si>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</si>
  <si>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</si>
  <si>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</si>
  <si>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</si>
  <si>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</si>
  <si>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</si>
  <si>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</si>
  <si>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</si>
  <si>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</si>
  <si>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</si>
  <si>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</si>
  <si>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</si>
  <si>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</si>
  <si>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</si>
  <si>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</si>
  <si>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</si>
  <si>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</si>
  <si>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</si>
  <si>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</si>
  <si>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</si>
  <si>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</si>
  <si>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</si>
  <si>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</si>
  <si>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</si>
  <si>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</si>
  <si>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</si>
  <si>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</si>
  <si>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</si>
  <si>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</si>
  <si>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</si>
  <si>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</si>
  <si>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</si>
  <si>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</si>
  <si>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</si>
  <si>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</si>
  <si>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</si>
  <si>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</si>
  <si>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</si>
  <si>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</si>
  <si>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</si>
  <si>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</si>
  <si>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</si>
  <si>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</si>
  <si>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</si>
  <si>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</si>
  <si>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</si>
  <si>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</si>
  <si>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</si>
  <si>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</si>
  <si>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</si>
  <si>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</si>
  <si>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</si>
  <si>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</si>
  <si>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</si>
  <si>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</si>
  <si>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</si>
  <si>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</si>
  <si>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</si>
  <si>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</si>
  <si>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</si>
  <si>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</si>
  <si>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</si>
  <si>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</si>
  <si>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</si>
  <si>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</si>
  <si>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</si>
  <si>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</si>
  <si>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</si>
  <si>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</si>
  <si>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</si>
  <si>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</si>
  <si>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</si>
  <si>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</si>
  <si>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</si>
  <si>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</si>
  <si>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</si>
  <si>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</si>
  <si>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</si>
  <si>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</si>
  <si>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</si>
  <si>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</si>
  <si>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</si>
  <si>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</si>
  <si>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</si>
  <si>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</si>
  <si>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</si>
  <si>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</si>
  <si>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</si>
  <si>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</si>
  <si>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</si>
  <si>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</si>
  <si>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</si>
  <si>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</si>
  <si>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</si>
  <si>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</si>
  <si>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</si>
  <si>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</si>
  <si>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</si>
  <si>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</si>
  <si>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</si>
  <si>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</si>
  <si>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</si>
  <si>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</si>
  <si>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</si>
  <si>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</si>
  <si>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</si>
  <si>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</si>
  <si>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</si>
  <si>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</si>
  <si>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</si>
  <si>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</si>
  <si>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</si>
  <si>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</si>
  <si>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</si>
  <si>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</si>
  <si>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</si>
  <si>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</si>
  <si>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</si>
  <si>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</si>
  <si>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</si>
  <si>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</si>
  <si>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</si>
  <si>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</si>
  <si>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</si>
  <si>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</si>
  <si>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</si>
  <si>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</si>
  <si>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</si>
  <si>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</si>
  <si>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</si>
  <si>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</si>
  <si>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</si>
  <si>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</si>
  <si>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</si>
  <si>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</si>
  <si>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</si>
  <si>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</si>
  <si>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</si>
  <si>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</si>
  <si>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</si>
  <si>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</si>
  <si>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</si>
  <si>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</si>
  <si>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</si>
  <si>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</si>
  <si>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</si>
  <si>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</si>
  <si>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</si>
  <si>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</si>
  <si>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</si>
  <si>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</si>
  <si>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</si>
  <si>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</si>
  <si>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</si>
  <si>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</si>
  <si>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</si>
  <si>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</si>
  <si>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</si>
  <si>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</si>
  <si>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</si>
  <si>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</si>
  <si>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</si>
  <si>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</si>
  <si>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</si>
  <si>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</si>
  <si>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</si>
  <si>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</si>
  <si>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</si>
  <si>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</si>
  <si>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</si>
  <si>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</si>
  <si>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</si>
  <si>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</si>
  <si>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</si>
  <si>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</si>
  <si>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</si>
  <si>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</si>
  <si>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</si>
  <si>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</si>
  <si>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</si>
  <si>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</si>
  <si>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</si>
  <si>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</si>
  <si>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</si>
  <si>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</si>
  <si>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</si>
  <si>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</si>
  <si>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</si>
  <si>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</si>
  <si>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</si>
  <si>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</si>
  <si>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</si>
  <si>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</si>
  <si>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</si>
  <si>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</si>
  <si>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</si>
  <si>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</si>
  <si>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</si>
  <si>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</si>
  <si>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</si>
  <si>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</si>
  <si>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</si>
  <si>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</si>
  <si>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</si>
  <si>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</si>
  <si>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</si>
  <si>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</si>
  <si>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</si>
  <si>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</si>
  <si>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</si>
  <si>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</si>
  <si>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</si>
  <si>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</si>
  <si>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</si>
  <si>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</si>
  <si>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</si>
  <si>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</si>
  <si>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</si>
  <si>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</si>
  <si>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</si>
  <si>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</si>
  <si>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</si>
  <si>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</si>
  <si>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</si>
  <si>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</si>
  <si>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</si>
  <si>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</si>
  <si>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</si>
  <si>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</si>
  <si>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</si>
  <si>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</si>
  <si>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</si>
  <si>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</si>
  <si>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</si>
  <si>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</si>
  <si>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</si>
  <si>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</si>
  <si>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</si>
  <si>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</si>
  <si>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</si>
  <si>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</si>
  <si>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</si>
  <si>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</si>
  <si>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</si>
  <si>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</si>
  <si>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</si>
  <si>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</si>
  <si>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</si>
  <si>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</si>
  <si>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</si>
  <si>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</si>
  <si>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</si>
  <si>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</si>
  <si>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</si>
  <si>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</si>
  <si>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</si>
  <si>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</si>
  <si>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</si>
  <si>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</si>
  <si>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</si>
  <si>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</si>
  <si>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</si>
  <si>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</si>
  <si>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</si>
  <si>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</si>
  <si>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</si>
  <si>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</si>
  <si>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</si>
  <si>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</si>
  <si>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</si>
  <si>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</si>
  <si>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</si>
  <si>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</si>
  <si>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</si>
  <si>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</si>
  <si>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</si>
  <si>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</si>
  <si>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</si>
  <si>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</si>
  <si>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</si>
  <si>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</si>
  <si>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</si>
  <si>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</si>
  <si>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</si>
  <si>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</si>
  <si>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</si>
  <si>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</si>
  <si>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</si>
  <si>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</si>
  <si>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</si>
  <si>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</si>
  <si>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</si>
  <si>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</si>
  <si>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</si>
  <si>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</si>
  <si>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</si>
  <si>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</si>
  <si>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</si>
  <si>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</si>
  <si>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</si>
  <si>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</si>
  <si>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</si>
  <si>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</si>
  <si>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</si>
  <si>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</si>
  <si>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</si>
  <si>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</si>
  <si>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</si>
  <si>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</si>
  <si>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</si>
  <si>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</si>
  <si>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</si>
  <si>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</si>
  <si>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</si>
  <si>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</si>
  <si>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</si>
  <si>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</si>
  <si>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</si>
  <si>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</si>
  <si>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</si>
  <si>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</si>
  <si>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</si>
  <si>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</si>
  <si>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</si>
  <si>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</si>
  <si>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</si>
  <si>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</si>
  <si>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</si>
  <si>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</si>
  <si>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</si>
  <si>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</si>
  <si>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</si>
  <si>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</si>
  <si>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</si>
  <si>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</si>
  <si>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</si>
  <si>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</si>
  <si>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</si>
  <si>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</si>
  <si>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</si>
  <si>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</si>
  <si>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</si>
  <si>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</si>
  <si>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</si>
  <si>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</si>
  <si>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</si>
  <si>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</si>
  <si>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</si>
  <si>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</si>
  <si>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</si>
  <si>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</si>
  <si>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</si>
  <si>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</si>
  <si>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</si>
  <si>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</si>
  <si>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</si>
  <si>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</si>
  <si>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</si>
  <si>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</si>
  <si>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</si>
  <si>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</si>
  <si>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</si>
  <si>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</si>
  <si>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</si>
  <si>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</si>
  <si>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</si>
  <si>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</si>
  <si>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</si>
  <si>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</si>
  <si>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</si>
  <si>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</si>
  <si>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</si>
  <si>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</si>
  <si>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</si>
  <si>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</si>
  <si>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</si>
  <si>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</si>
  <si>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</si>
  <si>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</si>
  <si>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</si>
  <si>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</si>
  <si>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</si>
  <si>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</si>
  <si>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</si>
  <si>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</si>
  <si>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</si>
  <si>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</si>
  <si>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</si>
  <si>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</si>
  <si>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</si>
  <si>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</si>
  <si>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</si>
  <si>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</si>
  <si>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</si>
  <si>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</si>
  <si>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</si>
  <si>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</si>
  <si>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</si>
  <si>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</si>
  <si>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</si>
  <si>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</si>
  <si>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</si>
  <si>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</si>
  <si>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</si>
  <si>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</si>
  <si>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</si>
  <si>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</si>
  <si>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</si>
  <si>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</si>
  <si>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</si>
  <si>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</si>
  <si>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</si>
  <si>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</si>
  <si>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</si>
  <si>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</si>
  <si>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</si>
  <si>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</si>
  <si>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</si>
  <si>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</si>
  <si>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</si>
  <si>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</si>
  <si>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</si>
  <si>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</si>
  <si>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</si>
  <si>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</si>
  <si>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</si>
  <si>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</si>
  <si>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</si>
  <si>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</si>
  <si>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</si>
  <si>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</si>
  <si>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</si>
  <si>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</si>
  <si>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</si>
  <si>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</si>
  <si>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</si>
  <si>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</si>
  <si>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</si>
  <si>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</si>
  <si>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</si>
  <si>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</si>
  <si>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</si>
  <si>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</si>
  <si>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</si>
  <si>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</si>
  <si>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</si>
  <si>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</si>
  <si>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</si>
  <si>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</si>
  <si>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</si>
  <si>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</si>
  <si>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</si>
  <si>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</si>
  <si>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</si>
  <si>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</si>
  <si>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</si>
  <si>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</si>
  <si>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</si>
  <si>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</si>
  <si>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</si>
  <si>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</si>
  <si>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</si>
  <si>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</si>
  <si>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</si>
  <si>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</si>
  <si>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</si>
  <si>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</si>
  <si>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</si>
  <si>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</si>
  <si>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</si>
  <si>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</si>
  <si>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</si>
  <si>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</si>
  <si>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</si>
  <si>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</si>
  <si>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</si>
  <si>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</si>
  <si>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</si>
  <si>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</si>
  <si>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</si>
  <si>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</si>
  <si>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</si>
  <si>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</si>
  <si>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</si>
  <si>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</si>
  <si>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</si>
  <si>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</si>
  <si>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</si>
  <si>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</si>
  <si>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</si>
  <si>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</si>
  <si>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</si>
  <si>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</si>
  <si>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</si>
  <si>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</si>
  <si>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</si>
  <si>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</si>
  <si>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</si>
  <si>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</si>
  <si>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</si>
  <si>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</si>
  <si>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</si>
  <si>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</si>
  <si>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</si>
  <si>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</si>
  <si>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</si>
  <si>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</si>
  <si>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</si>
  <si>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</si>
  <si>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</si>
  <si>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</si>
  <si>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</si>
  <si>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</si>
  <si>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</si>
  <si>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</si>
  <si>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</si>
  <si>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</si>
  <si>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</si>
  <si>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</si>
  <si>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</si>
  <si>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</si>
  <si>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</si>
  <si>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</si>
  <si>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</si>
  <si>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</si>
  <si>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</si>
  <si>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</si>
  <si>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</si>
  <si>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</si>
  <si>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</si>
  <si>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</si>
  <si>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</si>
  <si>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</si>
  <si>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</si>
  <si>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</si>
  <si>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</si>
  <si>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</si>
  <si>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</si>
  <si>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</si>
  <si>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</si>
  <si>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</si>
  <si>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</si>
  <si>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</si>
  <si>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</si>
  <si>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</si>
  <si>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</si>
  <si>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</si>
  <si>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</si>
  <si>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</si>
  <si>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</si>
  <si>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</si>
  <si>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</si>
  <si>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</si>
  <si>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</si>
  <si>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</si>
  <si>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</si>
  <si>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</si>
  <si>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</si>
  <si>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</si>
  <si>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</si>
  <si>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</si>
  <si>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</si>
  <si>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</si>
  <si>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</si>
  <si>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</si>
  <si>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</si>
  <si>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</si>
  <si>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</si>
  <si>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</si>
  <si>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</si>
  <si>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</si>
  <si>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</si>
  <si>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</si>
  <si>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</si>
  <si>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</si>
  <si>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</si>
  <si>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</si>
  <si>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</si>
  <si>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</si>
  <si>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</si>
  <si>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</si>
  <si>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</si>
  <si>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</si>
  <si>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</si>
  <si>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</si>
  <si>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</si>
  <si>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</si>
  <si>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</si>
  <si>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</si>
  <si>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</si>
  <si>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</si>
  <si>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</si>
  <si>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</si>
  <si>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</si>
  <si>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</si>
  <si>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</si>
  <si>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</si>
  <si>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</si>
  <si>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</si>
  <si>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</si>
  <si>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</si>
  <si>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</si>
  <si>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</si>
  <si>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</si>
  <si>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</si>
  <si>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</si>
  <si>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</si>
  <si>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</si>
  <si>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</si>
  <si>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</si>
  <si>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</si>
  <si>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</si>
  <si>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</si>
  <si>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</si>
  <si>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</si>
  <si>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</si>
  <si>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</si>
  <si>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</si>
  <si>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</si>
  <si>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</si>
  <si>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</si>
  <si>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</si>
  <si>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</si>
  <si>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</si>
  <si>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</si>
  <si>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</si>
  <si>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</si>
  <si>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</si>
  <si>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</si>
  <si>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</si>
  <si>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</si>
  <si>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</si>
  <si>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</si>
  <si>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</si>
  <si>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</si>
  <si>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</si>
  <si>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</si>
  <si>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</si>
  <si>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</si>
  <si>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</si>
  <si>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</si>
  <si>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</si>
  <si>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</si>
  <si>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</si>
  <si>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</si>
  <si>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</si>
  <si>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</si>
  <si>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</si>
  <si>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</si>
  <si>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</si>
  <si>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</si>
  <si>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</si>
  <si>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</si>
  <si>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</si>
  <si>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</si>
  <si>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</si>
  <si>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</si>
  <si>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</si>
  <si>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</si>
  <si>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</si>
  <si>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</si>
  <si>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</si>
  <si>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</si>
  <si>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</si>
  <si>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</si>
  <si>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</si>
  <si>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</si>
  <si>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</si>
  <si>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</si>
  <si>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</si>
  <si>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</si>
  <si>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</si>
  <si>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</si>
  <si>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</si>
  <si>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</si>
  <si>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</si>
  <si>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</si>
  <si>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</si>
  <si>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</si>
  <si>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</si>
  <si>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</si>
  <si>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</si>
  <si>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</si>
  <si>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</si>
  <si>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</si>
  <si>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</si>
  <si>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</si>
  <si>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</si>
  <si>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</si>
  <si>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</si>
  <si>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</si>
  <si>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</si>
  <si>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</si>
  <si>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</si>
  <si>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</si>
  <si>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</si>
  <si>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</si>
  <si>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</si>
  <si>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</si>
  <si>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</si>
  <si>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</si>
  <si>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</si>
  <si>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</si>
  <si>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</si>
  <si>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</si>
  <si>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</si>
  <si>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</si>
  <si>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</si>
  <si>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</si>
  <si>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</si>
  <si>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</si>
  <si>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</si>
  <si>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</si>
  <si>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</si>
  <si>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</si>
  <si>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</si>
  <si>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</si>
  <si>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</si>
  <si>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</si>
  <si>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</si>
  <si>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</si>
  <si>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</si>
  <si>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</si>
  <si>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</si>
  <si>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</si>
  <si>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</si>
  <si>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</si>
  <si>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</si>
  <si>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</si>
  <si>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</si>
  <si>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</si>
  <si>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</si>
  <si>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</si>
  <si>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</si>
  <si>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</si>
  <si>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</si>
  <si>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</si>
  <si>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</si>
  <si>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</si>
  <si>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</si>
  <si>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</si>
  <si>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</si>
  <si>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</si>
  <si>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</si>
  <si>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</si>
  <si>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</si>
  <si>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</si>
  <si>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</si>
  <si>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</si>
  <si>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</si>
  <si>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</si>
  <si>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</si>
  <si>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</si>
  <si>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</si>
  <si>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</si>
  <si>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</si>
  <si>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</si>
  <si>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</si>
  <si>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</si>
  <si>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</si>
  <si>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</si>
  <si>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</si>
  <si>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</si>
  <si>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</si>
  <si>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</si>
  <si>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</si>
  <si>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</si>
  <si>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</si>
  <si>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</si>
  <si>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</si>
  <si>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</si>
  <si>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</si>
  <si>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</si>
  <si>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</si>
  <si>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</si>
  <si>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</si>
  <si>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</si>
  <si>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</si>
  <si>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</si>
  <si>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</si>
  <si>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</si>
  <si>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</si>
  <si>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</si>
  <si>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</si>
  <si>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</si>
  <si>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</si>
  <si>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</si>
  <si>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</si>
  <si>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</si>
  <si>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</si>
  <si>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</si>
  <si>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</si>
  <si>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</si>
  <si>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</si>
  <si>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</si>
  <si>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</si>
  <si>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</si>
  <si>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</si>
  <si>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</si>
  <si>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</si>
  <si>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</si>
  <si>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</si>
  <si>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</si>
  <si>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</si>
  <si>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</si>
  <si>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</si>
  <si>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</si>
  <si>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</si>
  <si>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</si>
  <si>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</si>
  <si>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</si>
  <si>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</si>
  <si>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</si>
  <si>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</si>
  <si>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</si>
  <si>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</si>
  <si>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</si>
  <si>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</si>
  <si>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</si>
  <si>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</si>
  <si>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</si>
  <si>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</si>
  <si>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</si>
  <si>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</si>
  <si>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</si>
  <si>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</si>
  <si>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</si>
  <si>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</si>
  <si>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</si>
  <si>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</si>
  <si>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</si>
  <si>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</si>
  <si>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</si>
  <si>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</si>
  <si>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</si>
  <si>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</si>
  <si>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</si>
  <si>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</si>
  <si>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</si>
  <si>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</si>
  <si>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</si>
  <si>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</si>
  <si>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</si>
  <si>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</si>
  <si>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</si>
  <si>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</si>
  <si>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</si>
  <si>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</si>
  <si>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</si>
  <si>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</si>
  <si>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</si>
  <si>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</si>
  <si>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</si>
  <si>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</si>
  <si>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</si>
  <si>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</si>
  <si>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</si>
  <si>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</si>
  <si>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</si>
  <si>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</si>
  <si>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</si>
  <si>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</si>
  <si>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</si>
  <si>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</si>
  <si>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</si>
  <si>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</si>
  <si>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</si>
  <si>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</si>
  <si>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</si>
  <si>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</si>
  <si>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</si>
  <si>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</si>
  <si>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</si>
  <si>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</si>
  <si>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</si>
  <si>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</si>
  <si>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</si>
  <si>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</si>
  <si>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</si>
  <si>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</si>
  <si>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</si>
  <si>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</si>
  <si>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</si>
  <si>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</si>
  <si>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</si>
  <si>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</si>
  <si>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</si>
  <si>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</si>
  <si>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</si>
  <si>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</si>
  <si>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</si>
  <si>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</si>
  <si>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</si>
  <si>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</si>
  <si>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</si>
  <si>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</si>
  <si>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</si>
  <si>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</si>
  <si>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</si>
  <si>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</si>
  <si>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</si>
  <si>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</si>
  <si>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</si>
  <si>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</si>
  <si>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</si>
  <si>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</si>
  <si>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</si>
  <si>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</si>
  <si>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</si>
  <si>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</si>
  <si>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</si>
  <si>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</si>
  <si>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</si>
  <si>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</si>
  <si>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</si>
  <si>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</si>
  <si>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</si>
  <si>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</si>
  <si>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</si>
  <si>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</si>
  <si>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</si>
  <si>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</si>
  <si>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</si>
  <si>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</si>
  <si>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</si>
  <si>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</si>
  <si>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</si>
  <si>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</si>
  <si>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</si>
  <si>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</si>
  <si>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</si>
  <si>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</si>
  <si>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</si>
  <si>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</si>
  <si>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</si>
  <si>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</si>
  <si>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</si>
  <si>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</si>
  <si>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</si>
  <si>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</si>
  <si>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</si>
  <si>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</si>
  <si>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</si>
  <si>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</si>
  <si>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</si>
  <si>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</si>
  <si>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</si>
  <si>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</si>
  <si>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</si>
  <si>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</si>
  <si>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</si>
  <si>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</si>
  <si>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</si>
  <si>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</si>
  <si>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</si>
  <si>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</si>
  <si>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</si>
  <si>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</si>
  <si>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</si>
  <si>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</si>
  <si>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</si>
  <si>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</si>
  <si>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</si>
  <si>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</si>
  <si>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</si>
  <si>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</si>
  <si>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</si>
  <si>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</si>
  <si>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</si>
  <si>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</si>
  <si>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</si>
  <si>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</si>
  <si>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</si>
  <si>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</si>
  <si>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</si>
  <si>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</si>
  <si>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</si>
  <si>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</si>
  <si>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</si>
  <si>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</si>
  <si>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</si>
  <si>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</si>
  <si>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</si>
  <si>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</si>
  <si>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</si>
  <si>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</si>
  <si>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</si>
  <si>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</si>
  <si>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</si>
  <si>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</si>
  <si>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</si>
  <si>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</si>
  <si>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</si>
  <si>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</si>
  <si>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</si>
  <si>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</si>
  <si>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</si>
  <si>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</si>
  <si>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</si>
  <si>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</si>
  <si>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</si>
  <si>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</si>
  <si>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</si>
  <si>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</si>
  <si>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</si>
  <si>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</si>
  <si>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</si>
  <si>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</si>
  <si>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</si>
  <si>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</si>
  <si>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</si>
  <si>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</si>
  <si>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</si>
  <si>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</si>
  <si>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</si>
  <si>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</si>
  <si>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</si>
  <si>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</si>
  <si>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</si>
  <si>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</si>
  <si>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</si>
  <si>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</si>
  <si>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</si>
  <si>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</si>
  <si>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</si>
  <si>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</si>
  <si>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</si>
  <si>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</si>
  <si>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</si>
  <si>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</si>
  <si>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</si>
  <si>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</si>
  <si>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</si>
  <si>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</si>
  <si>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</si>
  <si>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</si>
  <si>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</si>
  <si>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</si>
  <si>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</si>
  <si>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</si>
  <si>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</si>
  <si>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</si>
  <si>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</si>
  <si>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</si>
  <si>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</si>
  <si>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</si>
  <si>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</si>
  <si>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</si>
  <si>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</si>
  <si>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</si>
  <si>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</si>
  <si>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</si>
  <si>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</si>
  <si>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</si>
  <si>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</si>
  <si>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</si>
  <si>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</si>
  <si>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</si>
  <si>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</si>
  <si>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</si>
  <si>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</si>
  <si>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</si>
  <si>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</si>
  <si>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</si>
  <si>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</si>
  <si>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</si>
  <si>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</si>
  <si>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</si>
  <si>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</si>
  <si>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</si>
  <si>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</si>
  <si>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</si>
  <si>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</si>
  <si>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</si>
  <si>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</si>
  <si>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</si>
  <si>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</si>
  <si>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</si>
  <si>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</si>
  <si>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</si>
  <si>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</si>
  <si>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</si>
  <si>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</si>
  <si>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</si>
  <si>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</si>
  <si>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</si>
  <si>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</si>
  <si>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</si>
  <si>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</si>
  <si>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</si>
  <si>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</si>
  <si>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</si>
  <si>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</si>
  <si>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</si>
  <si>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</si>
  <si>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</si>
  <si>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</si>
  <si>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</si>
  <si>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</si>
  <si>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</si>
  <si>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</si>
  <si>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</si>
  <si>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</si>
  <si>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</si>
  <si>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</si>
  <si>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</si>
  <si>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</si>
  <si>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</si>
  <si>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</si>
  <si>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</si>
  <si>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</si>
  <si>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</si>
  <si>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</si>
  <si>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</si>
  <si>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</si>
  <si>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</si>
  <si>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</si>
  <si>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</si>
  <si>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</si>
  <si>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</si>
  <si>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</si>
  <si>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</si>
  <si>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</si>
  <si>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</si>
  <si>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</si>
  <si>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</si>
  <si>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</si>
  <si>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</si>
  <si>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</si>
  <si>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</si>
  <si>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</si>
  <si>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</si>
  <si>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</si>
  <si>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</si>
  <si>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</si>
  <si>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</si>
  <si>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</si>
  <si>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</si>
  <si>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</si>
  <si>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</si>
  <si>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</si>
  <si>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</si>
  <si>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</si>
  <si>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</si>
  <si>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</si>
  <si>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</si>
  <si>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</si>
  <si>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</si>
  <si>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</si>
  <si>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</si>
  <si>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</si>
  <si>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</si>
  <si>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</si>
  <si>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</si>
  <si>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</si>
  <si>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</si>
  <si>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</si>
  <si>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</si>
  <si>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</si>
  <si>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</si>
  <si>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</si>
  <si>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</si>
  <si>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</si>
  <si>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</si>
  <si>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</si>
  <si>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</si>
  <si>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</si>
  <si>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</si>
  <si>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</si>
  <si>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</si>
  <si>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</si>
  <si>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</si>
  <si>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</si>
  <si>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</si>
  <si>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</si>
  <si>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</si>
  <si>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</si>
  <si>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</si>
  <si>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</si>
  <si>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</si>
  <si>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</si>
  <si>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</si>
  <si>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</si>
  <si>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</si>
  <si>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</si>
  <si>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</si>
  <si>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</si>
  <si>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</si>
  <si>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</si>
  <si>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</si>
  <si>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</si>
  <si>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</si>
  <si>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</si>
  <si>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</si>
  <si>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</si>
  <si>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</si>
  <si>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</si>
  <si>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</si>
  <si>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</si>
  <si>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</si>
  <si>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</si>
  <si>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</si>
  <si>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</si>
  <si>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</si>
  <si>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</si>
  <si>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</si>
  <si>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</si>
  <si>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</si>
  <si>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</si>
  <si>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</si>
  <si>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</si>
  <si>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</si>
  <si>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</si>
  <si>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</si>
  <si>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</si>
  <si>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</si>
  <si>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</si>
  <si>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</si>
  <si>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</si>
  <si>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</si>
  <si>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</si>
  <si>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</si>
  <si>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</si>
  <si>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</si>
  <si>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</si>
  <si>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</si>
  <si>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</si>
  <si>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</si>
  <si>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</si>
  <si>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</si>
  <si>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</si>
  <si>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</si>
  <si>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</si>
  <si>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</si>
  <si>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</si>
  <si>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</si>
  <si>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</si>
  <si>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</si>
  <si>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</si>
  <si>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</si>
  <si>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</si>
  <si>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</si>
  <si>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</si>
  <si>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</si>
  <si>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</si>
  <si>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</si>
  <si>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</si>
  <si>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</si>
  <si>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</si>
  <si>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</si>
  <si>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</si>
  <si>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</si>
  <si>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</si>
  <si>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</si>
  <si>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</si>
  <si>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</si>
  <si>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</si>
  <si>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</si>
  <si>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</si>
  <si>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</si>
  <si>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</si>
  <si>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</si>
  <si>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</si>
  <si>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</si>
  <si>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</si>
  <si>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</si>
  <si>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</si>
  <si>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</si>
  <si>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</si>
  <si>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</si>
  <si>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</si>
  <si>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</si>
  <si>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</si>
  <si>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</si>
  <si>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</si>
  <si>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</si>
  <si>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</si>
  <si>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</si>
  <si>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</si>
  <si>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</si>
  <si>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</si>
  <si>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</si>
  <si>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</si>
  <si>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</si>
  <si>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</si>
  <si>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</si>
  <si>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</si>
  <si>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</si>
  <si>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</si>
  <si>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</si>
  <si>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</si>
  <si>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</si>
  <si>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</si>
  <si>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</si>
  <si>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</si>
  <si>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</si>
  <si>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</si>
  <si>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</si>
  <si>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</si>
  <si>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</si>
  <si>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</si>
  <si>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</si>
  <si>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</si>
  <si>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</si>
  <si>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</si>
  <si>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</si>
  <si>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</si>
  <si>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</si>
  <si>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</si>
  <si>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</si>
  <si>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</si>
  <si>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</si>
  <si>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</si>
  <si>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</si>
  <si>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</si>
  <si>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</si>
  <si>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</si>
  <si>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</si>
  <si>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</si>
  <si>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</si>
  <si>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</si>
  <si>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</si>
  <si>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</si>
  <si>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</si>
  <si>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</si>
  <si>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</si>
  <si>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</si>
  <si>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</si>
  <si>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</si>
  <si>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</si>
  <si>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</si>
  <si>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</si>
  <si>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</si>
  <si>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</si>
  <si>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</si>
  <si>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</si>
  <si>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</si>
  <si>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</si>
  <si>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</si>
  <si>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</si>
  <si>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</si>
  <si>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</si>
  <si>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</si>
  <si>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</si>
  <si>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</si>
  <si>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</si>
  <si>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</si>
  <si>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</si>
  <si>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</si>
  <si>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</si>
  <si>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</si>
  <si>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</si>
  <si>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</si>
  <si>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</si>
  <si>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</si>
  <si>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</si>
  <si>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</si>
  <si>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</si>
  <si>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</si>
  <si>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</si>
  <si>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</si>
  <si>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</si>
  <si>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</si>
  <si>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</si>
  <si>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</si>
  <si>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</si>
  <si>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</si>
  <si>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</si>
  <si>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</si>
  <si>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</si>
  <si>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</si>
  <si>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</si>
  <si>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</si>
  <si>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</si>
  <si>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</si>
  <si>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</si>
  <si>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</si>
  <si>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</si>
  <si>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</si>
  <si>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</si>
  <si>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</si>
  <si>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</si>
  <si>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</si>
  <si>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</si>
  <si>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</si>
  <si>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</si>
  <si>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</si>
  <si>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</si>
  <si>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</si>
  <si>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</si>
  <si>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</si>
  <si>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</si>
  <si>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</si>
  <si>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</si>
  <si>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</si>
  <si>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</si>
  <si>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</si>
  <si>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</si>
  <si>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</si>
  <si>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</si>
  <si>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</si>
  <si>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</si>
  <si>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</si>
  <si>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</si>
  <si>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</si>
  <si>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</si>
  <si>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</si>
  <si>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</si>
  <si>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</si>
  <si>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</si>
  <si>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</si>
  <si>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</si>
  <si>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</si>
  <si>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</si>
  <si>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</si>
  <si>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</si>
  <si>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</si>
  <si>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</si>
  <si>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</si>
  <si>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</si>
  <si>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</si>
  <si>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</si>
  <si>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</si>
  <si>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</si>
  <si>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</si>
  <si>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</si>
  <si>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</si>
  <si>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</si>
  <si>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</si>
  <si>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</si>
  <si>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</si>
  <si>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</si>
  <si>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</si>
  <si>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</si>
  <si>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</si>
  <si>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</si>
  <si>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</si>
  <si>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</si>
  <si>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</si>
  <si>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</si>
  <si>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</si>
  <si>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</si>
  <si>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</si>
  <si>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</si>
  <si>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</si>
  <si>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</si>
  <si>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</si>
  <si>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</si>
  <si>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</si>
  <si>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</si>
  <si>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</si>
  <si>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</si>
  <si>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</si>
  <si>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</si>
  <si>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</si>
  <si>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</si>
  <si>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</si>
  <si>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</si>
  <si>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</si>
  <si>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</si>
  <si>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</si>
  <si>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</si>
  <si>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</si>
  <si>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</si>
  <si>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</si>
  <si>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</si>
  <si>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</si>
  <si>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</si>
  <si>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</si>
  <si>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</si>
  <si>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</si>
  <si>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</si>
  <si>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</si>
  <si>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</si>
  <si>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</si>
  <si>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</si>
  <si>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</si>
  <si>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</si>
  <si>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</si>
  <si>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</si>
  <si>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</si>
  <si>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</si>
  <si>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</si>
  <si>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</si>
  <si>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</si>
  <si>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</si>
  <si>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</si>
  <si>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</si>
  <si>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</si>
  <si>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</si>
  <si>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</si>
  <si>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</si>
  <si>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</si>
  <si>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</si>
  <si>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</si>
  <si>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</si>
  <si>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</si>
  <si>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</si>
  <si>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</si>
  <si>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</si>
  <si>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</si>
  <si>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</si>
  <si>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</si>
  <si>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</si>
  <si>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</si>
  <si>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</si>
  <si>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</si>
  <si>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</si>
  <si>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</si>
  <si>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</si>
  <si>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</si>
  <si>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</si>
  <si>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</si>
  <si>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</si>
  <si>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</si>
  <si>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</si>
  <si>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</si>
  <si>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</si>
  <si>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</si>
  <si>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</si>
  <si>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</si>
  <si>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</si>
  <si>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</si>
  <si>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</si>
  <si>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</si>
  <si>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</si>
  <si>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</si>
  <si>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</si>
  <si>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</si>
  <si>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</si>
  <si>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</si>
  <si>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</si>
  <si>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</si>
  <si>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</si>
  <si>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</si>
  <si>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</si>
  <si>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</si>
  <si>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</si>
  <si>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</si>
  <si>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</si>
  <si>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</si>
  <si>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</si>
  <si>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</si>
  <si>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</si>
  <si>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</si>
  <si>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</si>
  <si>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</si>
  <si>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</si>
  <si>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</si>
  <si>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</si>
  <si>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</si>
  <si>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</si>
  <si>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</si>
  <si>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</si>
  <si>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</si>
  <si>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</si>
  <si>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</si>
  <si>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</si>
  <si>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</si>
  <si>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</si>
  <si>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</si>
  <si>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</si>
  <si>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</si>
  <si>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</si>
  <si>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</si>
  <si>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</si>
  <si>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</si>
  <si>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</si>
  <si>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</si>
  <si>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</si>
  <si>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</si>
  <si>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</si>
  <si>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</si>
  <si>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</si>
  <si>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</si>
  <si>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</si>
  <si>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</si>
  <si>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</si>
  <si>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</si>
  <si>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</si>
  <si>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</si>
  <si>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</si>
  <si>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</si>
  <si>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</si>
  <si>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</si>
  <si>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</si>
  <si>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</si>
  <si>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</si>
  <si>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</si>
  <si>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</si>
  <si>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</si>
  <si>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</si>
  <si>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</si>
  <si>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</si>
  <si>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</si>
  <si>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</si>
  <si>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</si>
  <si>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</si>
  <si>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</si>
  <si>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</si>
  <si>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</si>
  <si>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</si>
  <si>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</si>
  <si>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</si>
  <si>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</si>
  <si>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</si>
  <si>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</si>
  <si>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</si>
  <si>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</si>
  <si>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</si>
  <si>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</si>
  <si>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</si>
  <si>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</si>
  <si>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</si>
  <si>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</si>
  <si>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</si>
  <si>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</si>
  <si>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</si>
  <si>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</si>
  <si>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</si>
  <si>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</si>
  <si>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</si>
  <si>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</si>
  <si>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</si>
  <si>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</si>
  <si>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</si>
  <si>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</si>
  <si>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</si>
  <si>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</si>
  <si>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</si>
  <si>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</si>
  <si>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</si>
  <si>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</si>
  <si>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</si>
  <si>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</si>
  <si>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</si>
  <si>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</si>
  <si>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</si>
  <si>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</si>
  <si>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</si>
  <si>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</si>
  <si>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</si>
  <si>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</si>
  <si>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</si>
  <si>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</si>
  <si>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</si>
  <si>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</si>
  <si>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</si>
  <si>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</si>
  <si>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</si>
  <si>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</si>
  <si>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</si>
  <si>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</si>
  <si>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</si>
  <si>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</si>
  <si>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</si>
  <si>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</si>
  <si>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</si>
  <si>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</si>
  <si>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</si>
  <si>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</si>
  <si>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</si>
  <si>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</si>
  <si>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</si>
  <si>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</si>
  <si>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</si>
  <si>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</si>
  <si>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</si>
  <si>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</si>
  <si>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</si>
  <si>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</si>
  <si>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</si>
  <si>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</si>
  <si>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</si>
  <si>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</si>
  <si>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</si>
  <si>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</si>
  <si>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</si>
  <si>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</si>
  <si>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</si>
  <si>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</si>
  <si>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</si>
  <si>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</si>
  <si>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</si>
  <si>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</si>
  <si>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</si>
  <si>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</si>
  <si>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</si>
  <si>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</si>
  <si>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</si>
  <si>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</si>
  <si>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</si>
  <si>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</si>
  <si>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</si>
  <si>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</si>
  <si>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</si>
  <si>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</si>
  <si>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</si>
  <si>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</si>
  <si>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</si>
  <si>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</si>
  <si>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</si>
  <si>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</si>
  <si>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</si>
  <si>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</si>
  <si>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</si>
  <si>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</si>
  <si>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</si>
  <si>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</si>
  <si>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</si>
  <si>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</si>
  <si>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</si>
  <si>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</si>
  <si>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</si>
  <si>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</si>
  <si>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</si>
  <si>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</si>
  <si>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</si>
  <si>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</si>
  <si>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</si>
  <si>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</si>
  <si>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</si>
  <si>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</si>
  <si>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</si>
  <si>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</si>
  <si>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</si>
  <si>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</si>
  <si>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</si>
  <si>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</si>
  <si>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</si>
  <si>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</si>
  <si>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</si>
  <si>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</si>
  <si>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</si>
  <si>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</si>
  <si>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</si>
  <si>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</si>
  <si>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</si>
  <si>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</si>
  <si>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</si>
  <si>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</si>
  <si>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</si>
  <si>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</si>
  <si>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</si>
  <si>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</si>
  <si>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</si>
  <si>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</si>
  <si>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</si>
  <si>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</si>
  <si>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</si>
  <si>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</si>
  <si>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</si>
  <si>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</si>
  <si>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</si>
  <si>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</si>
  <si>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</si>
  <si>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</si>
  <si>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</si>
  <si>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</si>
  <si>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</si>
  <si>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</si>
  <si>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</si>
  <si>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</si>
  <si>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</si>
  <si>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</si>
  <si>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</si>
  <si>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</si>
  <si>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</si>
  <si>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</si>
  <si>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</si>
  <si>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</si>
  <si>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</si>
  <si>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</si>
  <si>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</si>
  <si>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</si>
  <si>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</si>
  <si>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</si>
  <si>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</si>
  <si>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</si>
  <si>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</si>
  <si>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</si>
  <si>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</si>
  <si>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</si>
  <si>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</si>
  <si>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</si>
  <si>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</si>
  <si>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</si>
  <si>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</si>
  <si>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</si>
  <si>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</si>
  <si>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</si>
  <si>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</si>
  <si>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</si>
  <si>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</si>
  <si>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</si>
  <si>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</si>
  <si>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</si>
  <si>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</si>
  <si>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</si>
  <si>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</si>
  <si>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</si>
  <si>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</si>
  <si>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</si>
  <si>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</si>
  <si>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</si>
  <si>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</si>
  <si>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</si>
  <si>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</si>
  <si>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</si>
  <si>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</si>
  <si>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</si>
  <si>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</si>
  <si>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</si>
  <si>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</si>
  <si>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</si>
  <si>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</si>
  <si>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</si>
  <si>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</si>
  <si>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</si>
  <si>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</si>
  <si>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</si>
  <si>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</si>
  <si>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</si>
  <si>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</si>
  <si>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</si>
  <si>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</si>
  <si>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</si>
  <si>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</si>
  <si>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</si>
  <si>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</si>
  <si>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</si>
  <si>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</si>
  <si>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</si>
  <si>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</si>
  <si>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</si>
  <si>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</si>
  <si>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</si>
  <si>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</si>
  <si>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</si>
  <si>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</si>
  <si>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</si>
  <si>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</si>
  <si>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</si>
  <si>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</si>
  <si>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</si>
  <si>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</si>
  <si>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</si>
  <si>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</si>
  <si>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</si>
  <si>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</si>
  <si>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</si>
  <si>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</si>
  <si>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</si>
  <si>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</si>
  <si>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</si>
  <si>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</si>
  <si>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</si>
  <si>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</si>
  <si>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</si>
  <si>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</si>
  <si>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</si>
  <si>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</si>
  <si>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</si>
  <si>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</si>
  <si>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</si>
  <si>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</si>
  <si>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</si>
  <si>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</si>
  <si>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</si>
  <si>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</si>
  <si>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</si>
  <si>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</si>
  <si>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</si>
  <si>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</si>
  <si>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</si>
  <si>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</si>
  <si>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</si>
  <si>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</si>
  <si>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</si>
  <si>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</si>
  <si>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</si>
  <si>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</si>
  <si>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</si>
  <si>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</si>
  <si>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</si>
  <si>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</si>
  <si>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</si>
  <si>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</si>
  <si>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</si>
  <si>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</si>
  <si>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</si>
  <si>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</si>
  <si>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</si>
  <si>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</si>
  <si>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</si>
  <si>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</si>
  <si>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</si>
  <si>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</si>
  <si>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</si>
  <si>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</si>
  <si>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</si>
  <si>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</si>
  <si>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</si>
  <si>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</si>
  <si>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</si>
  <si>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</si>
  <si>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</si>
  <si>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</si>
  <si>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</si>
  <si>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</si>
  <si>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</si>
  <si>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</si>
  <si>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</si>
  <si>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</si>
  <si>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</si>
  <si>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</si>
  <si>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</si>
  <si>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</si>
  <si>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</si>
  <si>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</si>
  <si>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</si>
  <si>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</si>
  <si>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</si>
  <si>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</si>
  <si>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</si>
  <si>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</si>
  <si>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</si>
  <si>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</si>
  <si>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</si>
  <si>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</si>
  <si>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</si>
  <si>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</si>
  <si>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</si>
  <si>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</si>
  <si>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</si>
  <si>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</si>
  <si>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</si>
  <si>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</si>
  <si>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</si>
  <si>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</si>
  <si>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</si>
  <si>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</si>
  <si>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</si>
  <si>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</si>
  <si>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</si>
  <si>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</si>
  <si>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</si>
  <si>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</si>
  <si>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</si>
  <si>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</si>
  <si>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</si>
  <si>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</si>
  <si>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</si>
  <si>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</si>
  <si>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</si>
  <si>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</si>
  <si>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</si>
  <si>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</si>
  <si>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</si>
  <si>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</si>
  <si>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</si>
  <si>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</si>
  <si>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</si>
  <si>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</si>
  <si>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</si>
  <si>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</si>
  <si>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</si>
  <si>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</si>
  <si>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</si>
  <si>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</si>
  <si>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</si>
  <si>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</si>
  <si>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</si>
  <si>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</si>
  <si>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</si>
  <si>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</si>
  <si>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</si>
  <si>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</si>
  <si>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</si>
  <si>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</si>
  <si>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</si>
  <si>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</si>
  <si>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</si>
  <si>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</si>
  <si>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</si>
  <si>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</si>
  <si>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</si>
  <si>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</si>
  <si>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</si>
  <si>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</si>
  <si>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</si>
  <si>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</si>
  <si>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</si>
  <si>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</si>
  <si>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</si>
  <si>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</si>
  <si>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</si>
  <si>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</si>
  <si>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</si>
  <si>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</si>
  <si>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</si>
  <si>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</si>
  <si>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</si>
  <si>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</si>
  <si>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</si>
  <si>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</si>
  <si>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</si>
  <si>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</si>
  <si>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</si>
  <si>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</si>
  <si>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</si>
  <si>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</si>
  <si>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</si>
  <si>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</si>
  <si>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</si>
  <si>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</si>
  <si>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</si>
  <si>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</si>
  <si>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</si>
  <si>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</si>
  <si>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</si>
  <si>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</si>
  <si>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</si>
  <si>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</si>
  <si>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</si>
  <si>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</si>
  <si>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</si>
  <si>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</si>
  <si>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</si>
  <si>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</si>
  <si>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</si>
  <si>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</si>
  <si>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</si>
  <si>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</si>
  <si>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</si>
  <si>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</si>
  <si>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</si>
  <si>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</si>
  <si>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</si>
  <si>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</si>
  <si>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</si>
  <si>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</si>
  <si>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</si>
  <si>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</si>
  <si>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</si>
  <si>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</si>
  <si>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</si>
  <si>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</si>
  <si>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</si>
  <si>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</si>
  <si>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</si>
  <si>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</si>
  <si>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</si>
  <si>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</si>
  <si>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</si>
  <si>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</si>
  <si>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</si>
  <si>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</si>
  <si>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</si>
  <si>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</si>
  <si>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</si>
  <si>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</si>
  <si>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</si>
  <si>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</si>
  <si>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</si>
  <si>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</si>
  <si>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</si>
  <si>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</si>
  <si>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</si>
  <si>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</si>
  <si>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</si>
  <si>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</si>
  <si>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</si>
  <si>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</si>
  <si>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</si>
  <si>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</si>
  <si>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</si>
  <si>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</si>
  <si>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</si>
  <si>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</si>
  <si>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</si>
  <si>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</si>
  <si>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</si>
  <si>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</si>
  <si>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</si>
  <si>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</si>
  <si>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</si>
  <si>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</si>
  <si>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</si>
  <si>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</si>
  <si>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</si>
  <si>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</si>
  <si>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</si>
  <si>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</si>
  <si>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</si>
  <si>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</si>
  <si>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</si>
  <si>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</si>
  <si>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</si>
  <si>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</si>
  <si>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</si>
  <si>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</si>
  <si>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</si>
  <si>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</si>
  <si>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</si>
  <si>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</si>
  <si>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</si>
  <si>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</si>
  <si>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</si>
  <si>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</si>
  <si>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</si>
  <si>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</si>
  <si>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</si>
  <si>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</si>
  <si>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</si>
  <si>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</si>
  <si>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</si>
  <si>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</si>
  <si>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</si>
  <si>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</si>
  <si>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</si>
  <si>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</si>
  <si>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</si>
  <si>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</si>
  <si>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</si>
  <si>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</si>
  <si>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</si>
  <si>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</si>
  <si>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</si>
  <si>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</si>
  <si>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</si>
  <si>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</si>
  <si>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</si>
  <si>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</si>
  <si>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</si>
  <si>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</si>
  <si>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</si>
  <si>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</si>
  <si>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</si>
  <si>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</si>
  <si>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</si>
  <si>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</si>
  <si>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</si>
  <si>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</si>
  <si>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</si>
  <si>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</si>
  <si>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</si>
  <si>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</si>
  <si>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</si>
  <si>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</si>
  <si>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</si>
  <si>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</si>
  <si>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</si>
  <si>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</si>
  <si>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</si>
  <si>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</si>
  <si>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</si>
  <si>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</si>
  <si>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</si>
  <si>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</si>
  <si>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</si>
  <si>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</si>
  <si>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</si>
  <si>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</si>
  <si>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</si>
  <si>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</si>
  <si>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</si>
  <si>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</si>
  <si>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</si>
  <si>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</si>
  <si>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</si>
  <si>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</si>
  <si>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</si>
  <si>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</si>
  <si>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</si>
  <si>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</si>
  <si>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</si>
  <si>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</si>
  <si>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</si>
  <si>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</si>
  <si>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</si>
  <si>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</si>
  <si>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</si>
  <si>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</si>
  <si>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</si>
  <si>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</si>
  <si>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</si>
  <si>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</si>
  <si>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</si>
  <si>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</si>
  <si>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</si>
  <si>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</si>
  <si>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</si>
  <si>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</si>
  <si>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</si>
  <si>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</si>
  <si>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</si>
  <si>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</si>
  <si>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</si>
  <si>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</si>
  <si>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</si>
  <si>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</si>
  <si>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</si>
  <si>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</si>
  <si>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</si>
  <si>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</si>
  <si>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</si>
  <si>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</si>
  <si>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</si>
  <si>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</si>
  <si>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</si>
  <si>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</si>
  <si>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</si>
  <si>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</si>
  <si>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</si>
  <si>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</si>
  <si>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</si>
  <si>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</si>
  <si>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</si>
  <si>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</si>
  <si>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</si>
  <si>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</si>
  <si>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</si>
  <si>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</si>
  <si>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</si>
  <si>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</si>
  <si>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</si>
  <si>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</si>
  <si>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</si>
  <si>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</si>
  <si>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</si>
  <si>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</si>
  <si>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</si>
  <si>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</si>
  <si>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</si>
  <si>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</si>
  <si>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</si>
  <si>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</si>
  <si>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</si>
  <si>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</si>
  <si>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</si>
  <si>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</si>
  <si>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</si>
  <si>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</si>
  <si>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</si>
  <si>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</si>
  <si>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</si>
  <si>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</si>
  <si>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</si>
  <si>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</si>
  <si>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</si>
  <si>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</si>
  <si>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</si>
  <si>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</si>
  <si>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</si>
  <si>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</si>
  <si>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</si>
  <si>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</si>
  <si>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</si>
  <si>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</si>
  <si>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</si>
  <si>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</si>
  <si>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</si>
  <si>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</si>
  <si>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</si>
  <si>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</si>
  <si>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</si>
  <si>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</si>
  <si>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</si>
  <si>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</si>
  <si>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</si>
  <si>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</si>
  <si>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</si>
  <si>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</si>
  <si>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</si>
  <si>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</si>
  <si>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</si>
  <si>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</si>
  <si>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</si>
  <si>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</si>
  <si>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</si>
  <si>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</si>
  <si>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</si>
  <si>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</si>
  <si>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</si>
  <si>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</si>
  <si>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</si>
  <si>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</si>
  <si>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</si>
  <si>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</si>
  <si>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</si>
  <si>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</si>
  <si>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</si>
  <si>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</si>
  <si>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</si>
  <si>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</si>
  <si>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</si>
  <si>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</si>
  <si>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</si>
  <si>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</si>
  <si>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</si>
  <si>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</si>
  <si>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</si>
  <si>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</si>
  <si>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</si>
  <si>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</si>
  <si>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</si>
  <si>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</si>
  <si>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</si>
  <si>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</si>
  <si>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</si>
  <si>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</si>
  <si>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</si>
  <si>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</si>
  <si>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</si>
  <si>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</si>
  <si>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</si>
  <si>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</si>
  <si>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</si>
  <si>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</si>
  <si>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</si>
  <si>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</si>
  <si>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</si>
  <si>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</si>
  <si>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</si>
  <si>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</si>
  <si>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</si>
  <si>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</si>
  <si>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</si>
  <si>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</si>
  <si>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</si>
  <si>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</si>
  <si>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</si>
  <si>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</si>
  <si>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</si>
  <si>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</si>
  <si>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</si>
  <si>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</si>
  <si>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</si>
  <si>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</si>
  <si>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</si>
  <si>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</si>
  <si>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</si>
  <si>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</si>
  <si>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</si>
  <si>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</si>
  <si>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</si>
  <si>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</si>
  <si>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</si>
  <si>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</si>
  <si>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</si>
  <si>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</si>
  <si>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</si>
  <si>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</si>
  <si>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</si>
  <si>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</si>
  <si>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</si>
  <si>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</si>
  <si>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</si>
  <si>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</si>
  <si>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</si>
  <si>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</si>
  <si>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</si>
  <si>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</si>
  <si>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</si>
  <si>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</si>
  <si>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</si>
  <si>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</si>
  <si>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</si>
  <si>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</si>
  <si>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</si>
  <si>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</si>
  <si>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</si>
  <si>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</si>
  <si>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</si>
  <si>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</si>
  <si>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</si>
  <si>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</si>
  <si>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</si>
  <si>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</si>
  <si>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</si>
  <si>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</si>
  <si>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</si>
  <si>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</si>
  <si>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</si>
  <si>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</si>
  <si>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</si>
  <si>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</si>
  <si>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</si>
  <si>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</si>
  <si>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</si>
  <si>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</si>
  <si>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</si>
  <si>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</si>
  <si>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</si>
  <si>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</si>
  <si>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</si>
  <si>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</si>
  <si>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</si>
  <si>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</si>
  <si>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</si>
  <si>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</si>
  <si>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</si>
  <si>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</si>
  <si>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</si>
  <si>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</si>
  <si>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</si>
  <si>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</si>
  <si>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</si>
  <si>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</si>
  <si>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</si>
  <si>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</si>
  <si>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</si>
  <si>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</si>
  <si>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</si>
  <si>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</si>
  <si>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</si>
  <si>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</si>
  <si>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</si>
  <si>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</si>
  <si>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</si>
  <si>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</si>
  <si>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</si>
  <si>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</si>
  <si>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</si>
  <si>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</si>
  <si>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</si>
  <si>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</si>
  <si>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</si>
  <si>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</si>
  <si>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</si>
  <si>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</si>
  <si>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</si>
  <si>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</si>
  <si>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</si>
  <si>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</si>
  <si>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</si>
  <si>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</si>
  <si>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</si>
  <si>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</si>
  <si>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</si>
  <si>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</si>
  <si>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</si>
  <si>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</si>
  <si>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</si>
  <si>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</si>
  <si>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</si>
  <si>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</si>
  <si>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</si>
  <si>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</si>
  <si>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</si>
  <si>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</si>
  <si>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</si>
  <si>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</si>
  <si>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</si>
  <si>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</si>
  <si>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</si>
  <si>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</si>
  <si>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</si>
  <si>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</si>
  <si>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</si>
  <si>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</si>
  <si>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</si>
  <si>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</si>
  <si>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</si>
  <si>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</si>
  <si>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</si>
  <si>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</si>
  <si>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</si>
  <si>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</si>
  <si>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</si>
  <si>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</si>
  <si>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</si>
  <si>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</si>
  <si>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</si>
  <si>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</si>
  <si>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</si>
  <si>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</si>
  <si>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</si>
  <si>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</si>
  <si>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</si>
  <si>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</si>
  <si>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</si>
  <si>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</si>
  <si>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</si>
  <si>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</si>
  <si>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</si>
  <si>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</si>
  <si>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</si>
  <si>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</si>
  <si>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</si>
  <si>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</si>
  <si>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</si>
  <si>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</si>
  <si>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</si>
  <si>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</si>
  <si>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</si>
  <si>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</si>
  <si>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</si>
  <si>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</si>
  <si>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</si>
  <si>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</si>
  <si>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</si>
  <si>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</si>
  <si>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</si>
  <si>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</si>
  <si>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</si>
  <si>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</si>
  <si>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</si>
  <si>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</si>
  <si>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</si>
  <si>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</si>
  <si>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</si>
  <si>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</si>
  <si>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</si>
  <si>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</si>
  <si>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</si>
  <si>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</si>
  <si>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</si>
  <si>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</si>
  <si>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</si>
  <si>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</si>
  <si>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</si>
  <si>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</si>
  <si>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</si>
  <si>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</si>
  <si>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</si>
  <si>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</si>
  <si>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</si>
  <si>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</si>
  <si>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</si>
  <si>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</si>
  <si>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</si>
  <si>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</si>
  <si>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</si>
  <si>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</si>
  <si>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</si>
  <si>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</si>
  <si>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</si>
  <si>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</si>
  <si>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</si>
  <si>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</si>
  <si>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</si>
  <si>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</si>
  <si>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</si>
  <si>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</si>
  <si>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</si>
  <si>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</si>
  <si>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</si>
  <si>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</si>
  <si>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</si>
  <si>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</si>
  <si>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</si>
  <si>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</si>
  <si>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</si>
  <si>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</si>
  <si>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</si>
  <si>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</si>
  <si>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</si>
  <si>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</si>
  <si>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</si>
  <si>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</si>
  <si>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</si>
  <si>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</si>
  <si>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</si>
  <si>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</si>
  <si>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</si>
  <si>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</si>
  <si>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</si>
  <si>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</si>
  <si>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</si>
  <si>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</si>
  <si>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</si>
  <si>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</si>
  <si>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</si>
  <si>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</si>
  <si>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</si>
  <si>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</si>
  <si>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</si>
  <si>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</si>
  <si>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</si>
  <si>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</si>
  <si>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</si>
  <si>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</si>
  <si>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</si>
  <si>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</si>
  <si>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</si>
  <si>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</si>
  <si>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</si>
  <si>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</si>
  <si>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</si>
  <si>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</si>
  <si>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</si>
  <si>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</si>
  <si>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</si>
  <si>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</si>
  <si>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</si>
  <si>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</si>
  <si>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</si>
  <si>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</si>
  <si>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</si>
  <si>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</si>
  <si>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</si>
  <si>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</si>
  <si>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</si>
  <si>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</si>
  <si>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</si>
  <si>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</si>
  <si>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</si>
  <si>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</si>
  <si>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</si>
  <si>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</si>
  <si>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</si>
  <si>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</si>
  <si>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</si>
  <si>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</si>
  <si>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</si>
  <si>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</si>
  <si>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</si>
  <si>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</si>
  <si>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</si>
  <si>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</si>
  <si>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</si>
  <si>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</si>
  <si>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</si>
  <si>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</si>
  <si>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</si>
  <si>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</si>
  <si>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</si>
  <si>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</si>
  <si>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</si>
  <si>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</si>
  <si>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</si>
  <si>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</si>
  <si>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</si>
  <si>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</si>
  <si>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</si>
  <si>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</si>
  <si>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</si>
  <si>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</si>
  <si>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</si>
  <si>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</si>
  <si>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</si>
  <si>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</si>
  <si>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</si>
  <si>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</si>
  <si>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</si>
  <si>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</si>
  <si>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</si>
  <si>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</si>
  <si>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</si>
  <si>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</si>
  <si>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</si>
  <si>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</si>
  <si>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</si>
  <si>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</si>
  <si>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</si>
  <si>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</si>
  <si>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</si>
  <si>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</si>
  <si>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</si>
  <si>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</si>
  <si>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</si>
  <si>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</si>
  <si>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</si>
  <si>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</si>
  <si>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</si>
  <si>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</si>
  <si>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</si>
  <si>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</si>
  <si>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</si>
  <si>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</si>
  <si>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</si>
  <si>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</si>
  <si>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</si>
  <si>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</si>
  <si>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</si>
  <si>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</si>
  <si>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</si>
  <si>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</si>
  <si>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</si>
  <si>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</si>
  <si>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</si>
  <si>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</si>
  <si>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</si>
  <si>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</si>
  <si>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</si>
  <si>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</si>
  <si>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</si>
  <si>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</si>
  <si>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</si>
  <si>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</si>
  <si>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</si>
  <si>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</si>
  <si>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</si>
  <si>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</si>
  <si>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</si>
  <si>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</si>
  <si>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</si>
  <si>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</si>
  <si>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</si>
  <si>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</si>
  <si>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</si>
  <si>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</si>
  <si>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</si>
  <si>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</si>
  <si>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</si>
  <si>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</si>
  <si>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</si>
  <si>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</si>
  <si>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</si>
  <si>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</si>
  <si>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</si>
  <si>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</si>
  <si>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</si>
  <si>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</si>
  <si>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</si>
  <si>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</si>
  <si>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</si>
  <si>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</si>
  <si>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</si>
  <si>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</si>
  <si>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</si>
  <si>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</si>
  <si>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</si>
  <si>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</si>
  <si>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</si>
  <si>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</si>
  <si>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</si>
  <si>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</si>
  <si>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</si>
  <si>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</si>
  <si>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</si>
  <si>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</si>
  <si>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</si>
  <si>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</si>
  <si>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</si>
  <si>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</si>
  <si>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</si>
  <si>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</si>
  <si>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</si>
  <si>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</si>
  <si>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</si>
  <si>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</si>
  <si>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</si>
  <si>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</si>
  <si>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</si>
  <si>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</si>
  <si>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</si>
  <si>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</si>
  <si>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</si>
  <si>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</si>
  <si>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</si>
  <si>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</si>
  <si>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</si>
  <si>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</si>
  <si>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</si>
  <si>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</si>
  <si>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</si>
  <si>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</si>
  <si>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</si>
  <si>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</si>
  <si>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</si>
  <si>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</si>
  <si>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</si>
  <si>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</si>
  <si>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</si>
  <si>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</si>
  <si>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</si>
  <si>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</si>
  <si>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</si>
  <si>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</si>
  <si>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</si>
  <si>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</si>
  <si>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</si>
  <si>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</si>
  <si>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</si>
  <si>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</si>
  <si>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</si>
  <si>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</si>
  <si>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</si>
  <si>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</si>
  <si>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</si>
  <si>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</si>
  <si>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</si>
  <si>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</si>
  <si>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</si>
  <si>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</si>
  <si>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</si>
  <si>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</si>
  <si>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</si>
  <si>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</si>
  <si>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</si>
  <si>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</si>
  <si>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</si>
  <si>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</si>
  <si>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</si>
  <si>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</si>
  <si>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</si>
  <si>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</si>
  <si>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</si>
  <si>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</si>
  <si>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</si>
  <si>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</si>
  <si>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</si>
  <si>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</si>
  <si>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</si>
  <si>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</si>
  <si>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</si>
  <si>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</si>
  <si>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</si>
  <si>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</si>
  <si>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</si>
  <si>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</si>
  <si>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</si>
  <si>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</si>
  <si>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</si>
  <si>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</si>
  <si>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</si>
  <si>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</si>
  <si>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</si>
  <si>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</si>
  <si>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</si>
  <si>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</si>
  <si>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</si>
  <si>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</si>
  <si>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</si>
  <si>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</si>
  <si>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</si>
  <si>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</si>
  <si>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</si>
  <si>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</si>
  <si>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</si>
  <si>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</si>
  <si>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</si>
  <si>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</si>
  <si>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</si>
  <si>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</si>
  <si>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</si>
  <si>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</si>
  <si>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</si>
  <si>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</si>
  <si>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</si>
  <si>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</si>
  <si>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</si>
  <si>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</si>
  <si>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</si>
  <si>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</si>
  <si>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</si>
  <si>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</si>
  <si>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</si>
  <si>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</si>
  <si>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</si>
  <si>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</si>
  <si>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</si>
  <si>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</si>
  <si>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</si>
  <si>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</si>
  <si>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</si>
  <si>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</si>
  <si>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</si>
  <si>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</si>
  <si>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</si>
  <si>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</si>
  <si>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</si>
  <si>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</si>
  <si>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</si>
  <si>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</si>
  <si>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</si>
  <si>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</si>
  <si>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</si>
  <si>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</si>
  <si>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</si>
  <si>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</si>
  <si>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</si>
  <si>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</si>
  <si>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</si>
  <si>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</si>
  <si>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</si>
  <si>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</si>
  <si>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</si>
  <si>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</si>
  <si>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</si>
  <si>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</si>
  <si>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</si>
  <si>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</si>
  <si>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</si>
  <si>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</si>
  <si>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</si>
  <si>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</si>
  <si>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</si>
  <si>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</si>
  <si>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</si>
  <si>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</si>
  <si>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</si>
  <si>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</si>
  <si>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</si>
  <si>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</si>
  <si>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</si>
  <si>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</si>
  <si>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</si>
  <si>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</si>
  <si>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</si>
  <si>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</si>
  <si>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</si>
  <si>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</si>
  <si>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</si>
  <si>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</si>
  <si>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</si>
  <si>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</si>
  <si>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</si>
  <si>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</si>
  <si>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</si>
  <si>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</si>
  <si>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</si>
  <si>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</si>
  <si>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</si>
  <si>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</si>
  <si>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</si>
  <si>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</si>
  <si>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</si>
  <si>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</si>
  <si>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</si>
  <si>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</si>
  <si>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</si>
  <si>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</si>
  <si>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</si>
  <si>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</si>
  <si>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</si>
  <si>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</si>
  <si>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</si>
  <si>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</si>
  <si>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</si>
  <si>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</si>
  <si>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</si>
  <si>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</si>
  <si>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</si>
  <si>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</si>
  <si>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</si>
  <si>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</si>
  <si>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</si>
  <si>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</si>
  <si>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</si>
  <si>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</si>
  <si>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</si>
  <si>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</si>
  <si>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</si>
  <si>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</si>
  <si>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</si>
  <si>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</si>
  <si>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</si>
  <si>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</si>
  <si>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</si>
  <si>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</si>
  <si>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</si>
  <si>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</si>
  <si>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</si>
  <si>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</si>
  <si>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</si>
  <si>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</si>
  <si>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</si>
  <si>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</si>
  <si>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</si>
  <si>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</si>
  <si>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</si>
  <si>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</si>
  <si>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</si>
  <si>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</si>
  <si>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</si>
  <si>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</si>
  <si>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</si>
  <si>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</si>
  <si>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</si>
  <si>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</si>
  <si>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</si>
  <si>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</si>
  <si>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</si>
  <si>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</si>
  <si>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</si>
  <si>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</si>
  <si>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</si>
  <si>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</si>
  <si>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</si>
  <si>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</si>
  <si>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</si>
  <si>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</si>
  <si>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</si>
  <si>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</si>
  <si>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</si>
  <si>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</si>
  <si>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</si>
  <si>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</si>
  <si>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</si>
  <si>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</si>
  <si>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</si>
  <si>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</si>
  <si>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</si>
  <si>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</si>
  <si>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</si>
  <si>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</si>
  <si>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</si>
  <si>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</si>
  <si>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</si>
  <si>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</si>
  <si>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</si>
  <si>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</si>
  <si>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</si>
  <si>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</si>
  <si>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</si>
  <si>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</si>
  <si>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</si>
  <si>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</si>
  <si>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</si>
  <si>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</si>
  <si>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</si>
  <si>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</si>
  <si>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</si>
  <si>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</si>
  <si>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</si>
  <si>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</si>
  <si>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</si>
  <si>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</si>
  <si>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</si>
  <si>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</si>
  <si>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</si>
  <si>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</si>
  <si>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</si>
  <si>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</si>
  <si>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</si>
  <si>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</si>
  <si>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</si>
  <si>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</si>
  <si>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</si>
  <si>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</si>
  <si>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</si>
  <si>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</si>
  <si>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</si>
  <si>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</si>
  <si>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</si>
  <si>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</si>
  <si>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</si>
  <si>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</si>
  <si>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</si>
  <si>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</si>
  <si>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</si>
  <si>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</si>
  <si>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</si>
  <si>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</si>
  <si>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</si>
  <si>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</si>
  <si>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</si>
  <si>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</si>
  <si>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</si>
  <si>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</si>
  <si>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</si>
  <si>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</si>
  <si>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</si>
  <si>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</si>
  <si>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</si>
  <si>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</si>
  <si>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</si>
  <si>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</si>
  <si>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</si>
  <si>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</si>
  <si>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</si>
  <si>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</si>
  <si>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</si>
  <si>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</si>
  <si>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</si>
  <si>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</si>
  <si>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</si>
  <si>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</si>
  <si>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</si>
  <si>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</si>
  <si>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</si>
  <si>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</si>
  <si>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</si>
  <si>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</si>
  <si>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</si>
  <si>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</si>
  <si>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</si>
  <si>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</si>
  <si>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</si>
  <si>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</si>
  <si>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</si>
  <si>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</si>
  <si>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</si>
  <si>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</si>
  <si>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</si>
  <si>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</si>
  <si>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</si>
  <si>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</si>
  <si>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</si>
  <si>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</si>
  <si>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</si>
  <si>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</si>
  <si>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</si>
  <si>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</si>
  <si>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</si>
  <si>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</si>
  <si>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</si>
  <si>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</si>
  <si>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</si>
  <si>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</si>
  <si>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</si>
  <si>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</si>
  <si>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</si>
  <si>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</si>
  <si>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</si>
  <si>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</si>
  <si>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</si>
  <si>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</si>
  <si>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</si>
  <si>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</si>
  <si>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</si>
  <si>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</si>
  <si>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</si>
  <si>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</si>
  <si>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</si>
  <si>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</si>
  <si>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</si>
  <si>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</si>
  <si>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</si>
  <si>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</si>
  <si>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</si>
  <si>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</si>
  <si>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</si>
  <si>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</si>
  <si>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</si>
  <si>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</si>
  <si>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</si>
  <si>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</si>
  <si>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</si>
  <si>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</si>
  <si>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</si>
  <si>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</si>
  <si>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</si>
  <si>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</si>
  <si>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</si>
  <si>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</si>
  <si>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</si>
  <si>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</si>
  <si>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</si>
  <si>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</si>
  <si>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</si>
  <si>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</si>
  <si>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</si>
  <si>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</si>
  <si>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</si>
  <si>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</si>
  <si>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</si>
  <si>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</si>
  <si>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</si>
  <si>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</si>
  <si>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</si>
  <si>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</si>
  <si>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</si>
  <si>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</si>
  <si>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</si>
  <si>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</si>
  <si>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</si>
  <si>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</si>
  <si>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</si>
  <si>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</si>
  <si>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</si>
  <si>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</si>
  <si>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</si>
  <si>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</si>
  <si>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</si>
  <si>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</si>
  <si>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</si>
  <si>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</si>
  <si>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</si>
  <si>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</si>
  <si>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</si>
  <si>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</si>
  <si>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</si>
  <si>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</si>
  <si>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</si>
  <si>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</si>
  <si>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</si>
  <si>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</si>
  <si>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</si>
  <si>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</si>
  <si>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</si>
  <si>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</si>
  <si>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</si>
  <si>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</si>
  <si>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</si>
  <si>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</si>
  <si>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</si>
  <si>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</si>
  <si>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</si>
  <si>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</si>
  <si>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</si>
  <si>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</si>
  <si>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</si>
  <si>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</si>
  <si>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</si>
  <si>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</si>
  <si>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</si>
  <si>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</si>
  <si>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</si>
  <si>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</si>
  <si>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</si>
  <si>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</si>
  <si>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</si>
  <si>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</si>
  <si>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</si>
  <si>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</si>
  <si>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</si>
  <si>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</si>
  <si>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</si>
  <si>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</si>
  <si>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</si>
  <si>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</si>
  <si>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</si>
  <si>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</si>
  <si>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</si>
  <si>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</si>
  <si>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</si>
  <si>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</si>
  <si>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</si>
  <si>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</si>
  <si>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</si>
  <si>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</si>
  <si>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</si>
  <si>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</si>
  <si>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</si>
  <si>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</si>
  <si>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</si>
  <si>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</si>
  <si>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</si>
  <si>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</si>
  <si>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</si>
  <si>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</si>
  <si>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</si>
  <si>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</si>
  <si>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</si>
  <si>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</si>
  <si>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</si>
  <si>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</si>
  <si>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</si>
  <si>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</si>
  <si>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</si>
  <si>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</si>
  <si>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</si>
  <si>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</si>
  <si>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</si>
  <si>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</si>
  <si>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</si>
  <si>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</si>
  <si>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</si>
  <si>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</si>
  <si>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</si>
  <si>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</si>
  <si>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</si>
  <si>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</si>
  <si>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</si>
  <si>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</si>
  <si>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</si>
  <si>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</si>
  <si>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</si>
  <si>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</si>
  <si>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</si>
  <si>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</si>
  <si>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</si>
  <si>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</si>
  <si>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</si>
  <si>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</si>
  <si>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</si>
  <si>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</si>
  <si>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</si>
  <si>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</si>
  <si>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</si>
  <si>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</si>
  <si>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</si>
  <si>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</si>
  <si>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</si>
  <si>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</si>
  <si>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</si>
  <si>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</si>
  <si>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</si>
  <si>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</si>
  <si>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</si>
  <si>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</si>
  <si>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</si>
  <si>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</si>
  <si>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</si>
  <si>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</si>
  <si>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</si>
  <si>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</si>
  <si>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</si>
  <si>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</si>
  <si>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</si>
  <si>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</si>
  <si>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</si>
  <si>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</si>
  <si>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</si>
  <si>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</si>
  <si>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</si>
  <si>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</si>
  <si>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</si>
  <si>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</si>
  <si>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</si>
  <si>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</si>
  <si>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</si>
  <si>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</si>
  <si>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</si>
  <si>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</si>
  <si>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</si>
  <si>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</si>
  <si>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</si>
  <si>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</si>
  <si>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</si>
  <si>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</si>
  <si>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</si>
  <si>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</si>
  <si>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</si>
  <si>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</si>
  <si>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</si>
  <si>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</si>
  <si>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</si>
  <si>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</si>
  <si>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</si>
  <si>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</si>
  <si>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</si>
  <si>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</si>
  <si>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</si>
  <si>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</si>
  <si>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</si>
  <si>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</si>
  <si>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</si>
  <si>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</si>
  <si>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</si>
  <si>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</si>
  <si>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</si>
  <si>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</si>
  <si>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</si>
  <si>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</si>
  <si>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</si>
  <si>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</si>
  <si>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</si>
  <si>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</si>
  <si>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</si>
  <si>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</si>
  <si>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</si>
  <si>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</si>
  <si>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</si>
  <si>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</si>
  <si>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</si>
  <si>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</si>
  <si>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</si>
  <si>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</si>
  <si>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</si>
  <si>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</si>
  <si>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</si>
  <si>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</si>
  <si>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</si>
  <si>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</si>
  <si>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</si>
  <si>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</si>
  <si>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</si>
  <si>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</si>
  <si>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</si>
  <si>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</si>
  <si>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</si>
  <si>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</si>
  <si>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</si>
  <si>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</si>
  <si>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</si>
  <si>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</si>
  <si>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</si>
  <si>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</si>
  <si>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</si>
  <si>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</si>
  <si>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</si>
  <si>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</si>
  <si>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</si>
  <si>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</si>
  <si>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</si>
  <si>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</si>
  <si>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</si>
  <si>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</si>
  <si>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</si>
  <si>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</si>
  <si>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</si>
  <si>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</si>
  <si>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</si>
  <si>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</si>
  <si>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</si>
  <si>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</si>
  <si>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</si>
  <si>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</si>
  <si>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</si>
  <si>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</si>
  <si>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</si>
  <si>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</si>
  <si>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</si>
  <si>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</si>
  <si>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</si>
  <si>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</si>
  <si>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</si>
  <si>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</si>
  <si>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</si>
  <si>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</si>
  <si>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</si>
  <si>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</si>
  <si>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</si>
  <si>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</si>
  <si>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</si>
  <si>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</si>
  <si>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</si>
  <si>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</si>
  <si>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</si>
  <si>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</si>
  <si>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</si>
  <si>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</si>
  <si>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</si>
  <si>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</si>
  <si>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</si>
  <si>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</si>
  <si>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</si>
  <si>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</si>
  <si>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</si>
  <si>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</si>
  <si>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</si>
  <si>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</si>
  <si>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</si>
  <si>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</si>
  <si>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</si>
  <si>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</si>
  <si>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</si>
  <si>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</si>
  <si>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</si>
  <si>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</si>
  <si>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</si>
  <si>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</si>
  <si>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</si>
  <si>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</si>
  <si>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</si>
  <si>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</si>
  <si>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</si>
  <si>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</si>
  <si>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</si>
  <si>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</si>
  <si>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</si>
  <si>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</si>
  <si>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</si>
  <si>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</si>
  <si>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</si>
  <si>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</si>
  <si>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</si>
  <si>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</si>
  <si>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</si>
  <si>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</si>
  <si>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</si>
  <si>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</si>
  <si>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</si>
  <si>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</si>
  <si>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</si>
  <si>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</si>
  <si>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</si>
  <si>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</si>
  <si>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</si>
  <si>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</si>
  <si>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</si>
  <si>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</si>
  <si>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</si>
  <si>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</si>
  <si>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</si>
  <si>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</si>
  <si>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</si>
  <si>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</si>
  <si>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</si>
  <si>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</si>
  <si>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</si>
  <si>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</si>
  <si>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</si>
  <si>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</si>
  <si>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</si>
  <si>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</si>
  <si>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</si>
  <si>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</si>
  <si>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</si>
  <si>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</si>
  <si>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</si>
  <si>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</si>
  <si>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</si>
  <si>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</si>
  <si>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</si>
  <si>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</si>
  <si>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</si>
  <si>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</si>
  <si>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</si>
  <si>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</si>
  <si>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</si>
  <si>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</si>
  <si>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</si>
  <si>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</si>
  <si>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</si>
  <si>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</si>
  <si>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</si>
  <si>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</si>
  <si>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</si>
  <si>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</si>
  <si>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</si>
  <si>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</si>
  <si>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</si>
  <si>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</si>
  <si>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</si>
  <si>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</si>
  <si>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</si>
  <si>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</si>
  <si>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</si>
  <si>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</si>
  <si>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</si>
  <si>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</si>
  <si>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</si>
  <si>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</si>
  <si>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</si>
  <si>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</si>
  <si>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</si>
  <si>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</si>
  <si>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</si>
  <si>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</si>
  <si>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</si>
  <si>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</si>
  <si>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</si>
  <si>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</si>
  <si>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</si>
  <si>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</si>
  <si>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</si>
  <si>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</si>
  <si>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</si>
  <si>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</si>
  <si>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</si>
  <si>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</si>
  <si>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</si>
  <si>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</si>
  <si>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</si>
  <si>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</si>
  <si>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</si>
  <si>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</si>
  <si>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</si>
  <si>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</si>
  <si>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</si>
  <si>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</si>
  <si>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</si>
  <si>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</si>
  <si>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</si>
  <si>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</si>
  <si>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</si>
  <si>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</si>
  <si>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</si>
  <si>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</si>
  <si>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</si>
  <si>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</si>
  <si>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</si>
  <si>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</si>
  <si>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</si>
  <si>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</si>
  <si>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</si>
  <si>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</si>
  <si>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</si>
  <si>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</si>
  <si>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</si>
  <si>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</si>
  <si>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</si>
  <si>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</si>
  <si>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</si>
  <si>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</si>
  <si>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</si>
  <si>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</si>
  <si>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</si>
  <si>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</si>
  <si>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</si>
  <si>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</si>
  <si>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</si>
  <si>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</si>
  <si>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</si>
  <si>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</si>
  <si>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</si>
  <si>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</si>
  <si>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</si>
  <si>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</si>
  <si>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</si>
  <si>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</si>
  <si>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</si>
  <si>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</si>
  <si>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</si>
  <si>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</si>
  <si>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</si>
  <si>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</si>
  <si>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</si>
  <si>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</si>
  <si>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</si>
  <si>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</si>
  <si>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</si>
  <si>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</si>
  <si>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</si>
  <si>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</si>
  <si>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</si>
  <si>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</si>
  <si>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</si>
  <si>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</si>
  <si>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</si>
  <si>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</si>
  <si>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</si>
  <si>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</si>
  <si>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</si>
  <si>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</si>
  <si>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</si>
  <si>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</si>
  <si>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</si>
  <si>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</si>
  <si>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</si>
  <si>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</si>
  <si>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</si>
  <si>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</si>
  <si>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</si>
  <si>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</si>
  <si>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</si>
  <si>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</si>
  <si>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</si>
  <si>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</si>
  <si>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</si>
  <si>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</si>
  <si>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</si>
  <si>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</si>
  <si>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</si>
  <si>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</si>
  <si>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</si>
  <si>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</si>
  <si>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</si>
  <si>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</si>
  <si>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</si>
  <si>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</si>
  <si>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</si>
  <si>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</si>
  <si>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</si>
  <si>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</si>
  <si>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</si>
  <si>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</si>
  <si>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</si>
  <si>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</si>
  <si>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</si>
  <si>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</si>
  <si>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</si>
  <si>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</si>
  <si>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</si>
  <si>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</si>
  <si>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</si>
  <si>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</si>
  <si>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</si>
  <si>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</si>
  <si>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</si>
  <si>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</si>
  <si>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</si>
  <si>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</si>
  <si>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</si>
  <si>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</si>
  <si>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</si>
  <si>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</si>
  <si>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</si>
  <si>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</si>
  <si>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</si>
  <si>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</si>
  <si>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</si>
  <si>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</si>
  <si>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</si>
  <si>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</si>
  <si>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</si>
  <si>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</si>
  <si>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</si>
  <si>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</si>
  <si>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</si>
  <si>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</si>
  <si>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</si>
  <si>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</si>
  <si>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</si>
  <si>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</si>
  <si>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</si>
  <si>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</si>
  <si>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</si>
  <si>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</si>
  <si>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</si>
  <si>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</si>
  <si>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</si>
  <si>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</si>
  <si>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</si>
  <si>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</si>
  <si>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</si>
  <si>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</si>
  <si>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</si>
  <si>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</si>
  <si>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</si>
  <si>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</si>
  <si>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</si>
  <si>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</si>
  <si>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</si>
  <si>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</si>
  <si>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</si>
  <si>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</si>
  <si>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</si>
  <si>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</si>
  <si>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</si>
  <si>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</si>
  <si>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</si>
  <si>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</si>
  <si>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</si>
  <si>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</si>
  <si>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</si>
  <si>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</si>
  <si>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</si>
  <si>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</si>
  <si>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</si>
  <si>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</si>
  <si>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</si>
  <si>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</si>
  <si>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</si>
  <si>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</si>
  <si>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</si>
  <si>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</si>
  <si>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</si>
  <si>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</si>
  <si>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</si>
  <si>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</si>
  <si>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</si>
  <si>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</si>
  <si>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</si>
  <si>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</si>
  <si>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</si>
  <si>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</si>
  <si>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</si>
  <si>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</si>
  <si>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</si>
  <si>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</si>
  <si>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</si>
  <si>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</si>
  <si>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</si>
  <si>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</si>
  <si>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</si>
  <si>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</si>
  <si>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</si>
  <si>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</si>
  <si>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</si>
  <si>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</si>
  <si>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</si>
  <si>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</si>
  <si>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</si>
  <si>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</si>
  <si>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</si>
  <si>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</si>
  <si>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</si>
  <si>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</si>
  <si>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</si>
  <si>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</si>
  <si>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</si>
  <si>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</si>
  <si>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</si>
  <si>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</si>
  <si>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</si>
  <si>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</si>
  <si>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</si>
  <si>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</si>
  <si>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</si>
  <si>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</si>
  <si>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</si>
  <si>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</si>
  <si>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</si>
  <si>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</si>
  <si>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</si>
  <si>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</si>
  <si>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</si>
  <si>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</si>
  <si>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</si>
  <si>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</si>
  <si>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</si>
  <si>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</si>
  <si>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</si>
  <si>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</si>
  <si>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</si>
  <si>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</si>
  <si>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</si>
  <si>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</si>
  <si>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</si>
  <si>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</si>
  <si>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</si>
  <si>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</si>
  <si>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</si>
  <si>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</si>
  <si>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</si>
  <si>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</si>
  <si>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</si>
  <si>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</si>
  <si>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</si>
  <si>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</si>
  <si>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</si>
  <si>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</si>
  <si>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</si>
  <si>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</si>
  <si>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</si>
  <si>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</si>
  <si>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</si>
  <si>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</si>
  <si>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</si>
  <si>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</si>
  <si>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</si>
  <si>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</si>
  <si>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</si>
  <si>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</si>
  <si>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</si>
  <si>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</si>
  <si>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</si>
  <si>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</si>
  <si>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</si>
  <si>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</si>
  <si>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</si>
  <si>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</si>
  <si>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</si>
  <si>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</si>
  <si>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</si>
  <si>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</si>
  <si>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</si>
  <si>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</si>
  <si>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</si>
  <si>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</si>
  <si>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</si>
  <si>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</si>
  <si>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</si>
  <si>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</si>
  <si>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</si>
  <si>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</si>
  <si>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</si>
  <si>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</si>
  <si>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</si>
  <si>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</si>
  <si>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</si>
  <si>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</si>
  <si>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</si>
  <si>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</si>
  <si>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</si>
  <si>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</si>
  <si>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</si>
  <si>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</si>
  <si>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</si>
  <si>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</si>
  <si>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</si>
  <si>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</si>
  <si>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</si>
  <si>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</si>
  <si>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</si>
  <si>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</si>
  <si>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</si>
  <si>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</si>
  <si>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</si>
  <si>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</si>
  <si>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</si>
  <si>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</si>
  <si>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</si>
  <si>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</si>
  <si>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</si>
  <si>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</si>
  <si>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</si>
  <si>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</si>
  <si>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</si>
  <si>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</si>
  <si>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</si>
  <si>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</si>
  <si>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</si>
  <si>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</si>
  <si>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</si>
  <si>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</si>
  <si>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</si>
  <si>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</si>
  <si>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</si>
  <si>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</si>
  <si>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</si>
  <si>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</si>
  <si>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</si>
  <si>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</si>
  <si>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</si>
  <si>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</si>
  <si>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</si>
  <si>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</si>
  <si>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</si>
  <si>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</si>
  <si>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</si>
  <si>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</si>
  <si>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</si>
  <si>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</si>
  <si>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</si>
  <si>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</si>
  <si>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</si>
  <si>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</si>
  <si>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</si>
  <si>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</si>
  <si>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</si>
  <si>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</si>
  <si>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</si>
  <si>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</si>
  <si>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</si>
  <si>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</si>
  <si>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</si>
  <si>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</si>
  <si>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</si>
  <si>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</si>
  <si>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</si>
  <si>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</si>
  <si>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</si>
  <si>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</si>
  <si>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</si>
  <si>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</si>
  <si>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</si>
  <si>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</si>
  <si>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</si>
  <si>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</si>
  <si>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</si>
  <si>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</si>
  <si>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</si>
  <si>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</si>
  <si>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</si>
  <si>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</si>
  <si>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</si>
  <si>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</si>
  <si>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</si>
  <si>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</si>
  <si>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</si>
  <si>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</si>
  <si>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</si>
  <si>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</si>
  <si>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</si>
  <si>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</si>
  <si>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</si>
  <si>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</si>
  <si>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</si>
  <si>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</si>
  <si>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</si>
  <si>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</si>
  <si>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</si>
  <si>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</si>
  <si>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</si>
  <si>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</si>
  <si>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</si>
  <si>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</si>
  <si>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</si>
  <si>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</si>
  <si>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</si>
  <si>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</si>
  <si>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</si>
  <si>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</si>
  <si>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</si>
  <si>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</si>
  <si>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</si>
  <si>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</si>
  <si>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</si>
  <si>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</si>
  <si>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</si>
  <si>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</si>
  <si>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</si>
  <si>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</si>
  <si>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</si>
  <si>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</si>
  <si>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</si>
  <si>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</si>
  <si>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</si>
  <si>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</si>
  <si>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</si>
  <si>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</si>
  <si>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</si>
  <si>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</si>
  <si>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</si>
  <si>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</si>
  <si>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</si>
  <si>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</si>
  <si>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</si>
  <si>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</si>
  <si>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</si>
  <si>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</si>
  <si>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</si>
  <si>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</si>
  <si>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</si>
  <si>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</si>
  <si>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</si>
  <si>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</si>
  <si>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</si>
  <si>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</si>
  <si>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</si>
  <si>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</si>
  <si>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</si>
  <si>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</si>
  <si>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</si>
  <si>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</si>
  <si>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</si>
  <si>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</si>
  <si>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</si>
  <si>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</si>
  <si>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</si>
  <si>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</si>
  <si>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</si>
  <si>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</si>
  <si>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</si>
  <si>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</si>
  <si>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</si>
  <si>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</si>
  <si>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</si>
  <si>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</si>
  <si>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</si>
  <si>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</si>
  <si>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</si>
  <si>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</si>
  <si>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</si>
  <si>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</si>
  <si>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</si>
  <si>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</si>
  <si>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</si>
  <si>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</si>
  <si>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</si>
  <si>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</si>
  <si>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</si>
  <si>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</si>
  <si>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</si>
  <si>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</si>
  <si>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</si>
  <si>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</si>
  <si>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</si>
  <si>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</si>
  <si>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</si>
  <si>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</si>
  <si>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</si>
  <si>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</si>
  <si>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</si>
  <si>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</si>
  <si>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</si>
  <si>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</si>
  <si>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</si>
  <si>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</si>
  <si>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</si>
  <si>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</si>
  <si>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</si>
  <si>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</si>
  <si>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</si>
  <si>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</si>
  <si>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</si>
  <si>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</si>
  <si>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</si>
  <si>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</si>
  <si>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</si>
  <si>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</si>
  <si>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</si>
  <si>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</si>
  <si>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</si>
  <si>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</si>
  <si>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</si>
  <si>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</si>
  <si>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</si>
  <si>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</si>
  <si>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</si>
  <si>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</si>
  <si>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</si>
  <si>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</si>
  <si>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</si>
  <si>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</si>
  <si>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</si>
  <si>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</si>
  <si>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</si>
  <si>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</si>
  <si>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</si>
  <si>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</si>
  <si>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</si>
  <si>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</si>
  <si>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</si>
  <si>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</si>
  <si>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</si>
  <si>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</si>
  <si>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</si>
  <si>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</si>
  <si>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</si>
  <si>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</si>
  <si>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</si>
  <si>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</si>
  <si>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</si>
  <si>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</si>
  <si>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</si>
  <si>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</si>
  <si>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</si>
  <si>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</si>
  <si>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</si>
  <si>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</si>
  <si>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</si>
  <si>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</si>
  <si>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</si>
  <si>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</si>
  <si>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</si>
  <si>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</si>
  <si>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</si>
  <si>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</si>
  <si>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</si>
  <si>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</si>
  <si>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</si>
  <si>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</si>
  <si>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</si>
  <si>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</si>
  <si>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</si>
  <si>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</si>
  <si>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</si>
  <si>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</si>
  <si>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</si>
  <si>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</si>
  <si>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</si>
  <si>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</si>
  <si>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</si>
  <si>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</si>
  <si>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</si>
  <si>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</si>
  <si>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</si>
  <si>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</si>
  <si>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</si>
  <si>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</si>
  <si>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</si>
  <si>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</si>
  <si>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</si>
  <si>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</si>
  <si>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</si>
  <si>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</si>
  <si>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</si>
  <si>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</si>
  <si>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</si>
  <si>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</si>
  <si>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</si>
  <si>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</si>
  <si>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</si>
  <si>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</si>
  <si>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</si>
  <si>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</si>
  <si>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</si>
  <si>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</si>
  <si>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</si>
  <si>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</si>
  <si>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</si>
  <si>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</si>
  <si>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</si>
  <si>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</si>
  <si>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</si>
  <si>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</si>
  <si>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</si>
  <si>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</si>
  <si>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</si>
  <si>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</si>
  <si>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</si>
  <si>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</si>
  <si>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</si>
  <si>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</si>
  <si>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</si>
  <si>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</si>
  <si>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</si>
  <si>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</si>
  <si>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</si>
  <si>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</si>
  <si>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</si>
  <si>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</si>
  <si>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</si>
  <si>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</si>
  <si>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</si>
  <si>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</si>
  <si>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</si>
  <si>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</si>
  <si>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</si>
  <si>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</si>
  <si>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</si>
  <si>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</si>
  <si>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</si>
  <si>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</si>
  <si>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</si>
  <si>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</si>
  <si>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</si>
  <si>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</si>
  <si>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</si>
  <si>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</si>
  <si>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</si>
  <si>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</si>
  <si>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</si>
  <si>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</si>
  <si>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</si>
  <si>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</si>
  <si>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</si>
  <si>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</si>
  <si>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</si>
  <si>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</si>
  <si>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</si>
  <si>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</si>
  <si>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</si>
  <si>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</si>
  <si>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</si>
  <si>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</si>
  <si>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</si>
  <si>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</si>
  <si>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</si>
  <si>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</si>
  <si>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</si>
  <si>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</si>
  <si>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</si>
  <si>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</si>
  <si>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</si>
  <si>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</si>
  <si>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</si>
  <si>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</si>
  <si>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</si>
  <si>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</si>
  <si>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</si>
  <si>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</si>
  <si>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</si>
  <si>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</si>
  <si>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</si>
  <si>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</si>
  <si>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</si>
  <si>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</si>
  <si>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</si>
  <si>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</si>
  <si>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</si>
  <si>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</si>
  <si>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</si>
  <si>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</si>
  <si>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</si>
  <si>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</si>
  <si>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</si>
  <si>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</si>
  <si>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</si>
  <si>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</si>
  <si>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</si>
  <si>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</si>
  <si>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</si>
  <si>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</si>
  <si>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</si>
  <si>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</si>
  <si>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</si>
  <si>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</si>
  <si>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</si>
  <si>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</si>
  <si>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</si>
  <si>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</si>
  <si>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</si>
  <si>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</si>
  <si>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</si>
  <si>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</si>
  <si>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</si>
  <si>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</si>
  <si>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</si>
  <si>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</si>
  <si>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</si>
  <si>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</si>
  <si>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</si>
  <si>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</si>
  <si>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</si>
  <si>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</si>
  <si>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</si>
  <si>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</si>
  <si>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</si>
  <si>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</si>
  <si>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</si>
  <si>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</si>
  <si>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</si>
  <si>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</si>
  <si>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</si>
  <si>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</si>
  <si>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</si>
  <si>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</si>
  <si>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</si>
  <si>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</si>
  <si>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</si>
  <si>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</si>
  <si>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</si>
  <si>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</si>
  <si>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</si>
  <si>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</si>
  <si>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</si>
  <si>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</si>
  <si>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</si>
  <si>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</si>
  <si>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</si>
  <si>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</si>
  <si>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</si>
  <si>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</si>
  <si>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</si>
  <si>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</si>
  <si>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</si>
  <si>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</si>
  <si>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</si>
  <si>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</si>
  <si>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</si>
  <si>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</si>
  <si>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</si>
  <si>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</si>
  <si>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</si>
  <si>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</si>
  <si>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</si>
  <si>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</si>
  <si>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</si>
  <si>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</si>
  <si>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</si>
  <si>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</si>
  <si>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</si>
  <si>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</si>
  <si>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</si>
  <si>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</si>
  <si>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</si>
  <si>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</si>
  <si>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</si>
  <si>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</si>
  <si>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</si>
  <si>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</si>
  <si>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</si>
  <si>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</si>
  <si>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</si>
  <si>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</si>
  <si>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</si>
  <si>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</si>
  <si>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</si>
  <si>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</si>
  <si>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</si>
  <si>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</si>
  <si>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</si>
  <si>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</si>
  <si>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</si>
  <si>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</si>
  <si>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</si>
  <si>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</si>
  <si>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</si>
  <si>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</si>
  <si>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</si>
  <si>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</si>
  <si>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</si>
  <si>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</si>
  <si>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</si>
  <si>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</si>
  <si>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</si>
  <si>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</si>
  <si>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</si>
  <si>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</si>
  <si>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</si>
  <si>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</si>
  <si>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</si>
  <si>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</si>
  <si>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</si>
  <si>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</si>
  <si>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</si>
  <si>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</si>
  <si>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</si>
  <si>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</si>
  <si>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</si>
  <si>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</si>
  <si>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</si>
  <si>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</si>
  <si>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</si>
  <si>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</si>
  <si>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</si>
  <si>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</si>
  <si>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</si>
  <si>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</si>
  <si>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</si>
  <si>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</si>
  <si>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</si>
  <si>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</si>
  <si>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</si>
  <si>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</si>
  <si>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</si>
  <si>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</si>
  <si>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</si>
  <si>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</si>
  <si>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</si>
  <si>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</si>
  <si>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</si>
  <si>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</si>
  <si>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</si>
  <si>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</si>
  <si>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</si>
  <si>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</si>
  <si>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</si>
  <si>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</si>
  <si>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</si>
  <si>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</si>
  <si>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</si>
  <si>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</si>
  <si>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</si>
  <si>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</si>
  <si>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</si>
  <si>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</si>
  <si>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</si>
  <si>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</si>
  <si>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</si>
  <si>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</si>
  <si>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</si>
  <si>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</si>
  <si>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</si>
  <si>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</si>
  <si>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</si>
  <si>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</si>
  <si>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</si>
  <si>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</si>
  <si>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</si>
  <si>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</si>
  <si>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</si>
  <si>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</si>
  <si>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</si>
  <si>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</si>
  <si>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</si>
  <si>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</si>
  <si>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</si>
  <si>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</si>
  <si>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</si>
  <si>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</si>
  <si>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</si>
  <si>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</si>
  <si>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</si>
  <si>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</si>
  <si>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</si>
  <si>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</si>
  <si>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</si>
  <si>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</si>
  <si>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</si>
  <si>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</si>
  <si>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</si>
  <si>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</si>
  <si>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</si>
  <si>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</si>
  <si>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</si>
  <si>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</si>
  <si>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</si>
  <si>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</si>
  <si>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</si>
  <si>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</si>
  <si>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</si>
  <si>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</si>
  <si>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</si>
  <si>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</si>
  <si>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</si>
  <si>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</si>
  <si>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</si>
  <si>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</si>
  <si>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</si>
  <si>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</si>
  <si>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</si>
  <si>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</si>
  <si>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</si>
  <si>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</si>
  <si>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</si>
  <si>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</si>
  <si>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</si>
  <si>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</si>
  <si>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</si>
  <si>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</si>
  <si>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</si>
  <si>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</si>
  <si>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</si>
  <si>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</si>
  <si>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</si>
  <si>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</si>
  <si>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</si>
  <si>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</si>
  <si>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</si>
  <si>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</si>
  <si>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</si>
  <si>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</si>
  <si>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</si>
  <si>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</si>
  <si>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</si>
  <si>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</si>
  <si>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</si>
  <si>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</si>
  <si>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</si>
  <si>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</si>
  <si>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</si>
  <si>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</si>
  <si>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</si>
  <si>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</si>
  <si>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</si>
  <si>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</si>
  <si>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</si>
  <si>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</si>
  <si>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</si>
  <si>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</si>
  <si>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</si>
  <si>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</si>
  <si>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</si>
  <si>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</si>
  <si>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</si>
  <si>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</si>
  <si>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</si>
  <si>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</si>
  <si>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</si>
  <si>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</si>
  <si>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</si>
  <si>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</si>
  <si>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</si>
  <si>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</si>
  <si>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</si>
  <si>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</si>
  <si>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</si>
  <si>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</si>
  <si>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</si>
  <si>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</si>
  <si>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</si>
  <si>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</si>
  <si>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</si>
  <si>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</si>
  <si>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</si>
  <si>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</si>
  <si>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</si>
  <si>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</si>
  <si>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</si>
  <si>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</si>
  <si>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</si>
  <si>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</si>
  <si>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</si>
  <si>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</si>
  <si>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</si>
  <si>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</si>
  <si>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</si>
  <si>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</si>
  <si>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</si>
  <si>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</si>
  <si>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</si>
  <si>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</si>
  <si>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</si>
  <si>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</si>
  <si>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</si>
  <si>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</si>
  <si>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</si>
  <si>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</si>
  <si>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</si>
  <si>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</si>
  <si>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</si>
  <si>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</si>
  <si>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</si>
  <si>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</si>
  <si>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</si>
  <si>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</si>
  <si>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</si>
  <si>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</si>
  <si>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</si>
  <si>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</si>
  <si>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</si>
  <si>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</si>
  <si>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</si>
  <si>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</si>
  <si>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</si>
  <si>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</si>
  <si>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</si>
  <si>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</si>
  <si>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</si>
  <si>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</si>
  <si>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</si>
  <si>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</si>
  <si>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</si>
  <si>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</si>
  <si>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</si>
  <si>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</si>
  <si>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</si>
  <si>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</si>
  <si>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</si>
  <si>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</si>
  <si>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</si>
  <si>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</si>
  <si>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</si>
  <si>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</si>
  <si>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</si>
  <si>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</si>
  <si>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</si>
  <si>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</si>
  <si>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</si>
  <si>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</si>
  <si>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</si>
  <si>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</si>
  <si>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</si>
  <si>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</si>
  <si>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</si>
  <si>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</si>
  <si>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</si>
  <si>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</si>
  <si>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</si>
  <si>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</si>
  <si>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</si>
  <si>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</si>
  <si>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</si>
  <si>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</si>
  <si>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</si>
  <si>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</si>
  <si>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</si>
  <si>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</si>
  <si>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</si>
  <si>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</si>
  <si>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</si>
  <si>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</si>
  <si>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</si>
  <si>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</si>
  <si>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</si>
  <si>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</si>
  <si>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</si>
  <si>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</si>
  <si>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</si>
  <si>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</si>
  <si>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</si>
  <si>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</si>
  <si>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</si>
  <si>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</si>
  <si>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</si>
  <si>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</si>
  <si>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</si>
  <si>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</si>
  <si>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</si>
  <si>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</si>
  <si>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</si>
  <si>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</si>
  <si>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</si>
  <si>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</si>
  <si>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</si>
  <si>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</si>
  <si>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</si>
  <si>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</si>
  <si>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</si>
  <si>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</si>
  <si>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</si>
  <si>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</si>
  <si>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</si>
  <si>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</si>
  <si>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</si>
  <si>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</si>
  <si>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</si>
  <si>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</si>
  <si>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</si>
  <si>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</si>
  <si>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</si>
  <si>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</si>
  <si>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</si>
  <si>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</si>
  <si>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</si>
  <si>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</si>
  <si>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</si>
  <si>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</si>
  <si>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</si>
  <si>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</si>
  <si>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</si>
  <si>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</si>
  <si>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</si>
  <si>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</si>
  <si>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</si>
  <si>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</si>
  <si>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</si>
  <si>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</si>
  <si>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</si>
  <si>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</si>
  <si>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</si>
  <si>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</si>
  <si>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</si>
  <si>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</si>
  <si>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</si>
  <si>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</si>
  <si>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</si>
  <si>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</si>
  <si>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</si>
  <si>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</si>
  <si>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</si>
  <si>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</si>
  <si>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</si>
  <si>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</si>
  <si>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</si>
  <si>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</si>
  <si>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</si>
  <si>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</si>
  <si>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</si>
  <si>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</si>
  <si>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</si>
  <si>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</si>
  <si>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</si>
  <si>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</si>
  <si>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</si>
  <si>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</si>
  <si>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</si>
  <si>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</si>
  <si>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</si>
  <si>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</si>
  <si>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</si>
  <si>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</si>
  <si>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</si>
  <si>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</si>
  <si>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</si>
  <si>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</si>
  <si>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</si>
  <si>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</si>
  <si>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</si>
  <si>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</si>
  <si>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</si>
  <si>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</si>
  <si>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</si>
  <si>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</si>
  <si>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</si>
  <si>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</si>
  <si>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</si>
  <si>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</si>
  <si>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</si>
  <si>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</si>
  <si>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</si>
  <si>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</si>
  <si>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</si>
  <si>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</si>
  <si>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</si>
  <si>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</si>
  <si>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</si>
  <si>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</si>
  <si>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</si>
  <si>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</si>
  <si>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</si>
  <si>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</si>
  <si>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</si>
  <si>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</si>
  <si>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</si>
  <si>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</si>
  <si>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</si>
  <si>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</si>
  <si>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</si>
  <si>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</si>
  <si>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</si>
  <si>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</si>
  <si>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</si>
  <si>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</si>
  <si>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</si>
  <si>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</si>
  <si>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</si>
  <si>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</si>
  <si>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</si>
  <si>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</si>
  <si>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</si>
  <si>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</si>
  <si>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</si>
  <si>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</si>
  <si>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</si>
  <si>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</si>
  <si>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</si>
  <si>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</si>
  <si>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</si>
  <si>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</si>
  <si>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</si>
  <si>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</si>
  <si>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</si>
  <si>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</si>
  <si>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</si>
  <si>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</si>
  <si>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</si>
  <si>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</si>
  <si>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</si>
  <si>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</si>
  <si>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</si>
  <si>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</si>
  <si>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</si>
  <si>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</si>
  <si>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</si>
  <si>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</si>
  <si>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</si>
  <si>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</si>
  <si>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</si>
  <si>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</si>
  <si>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</si>
  <si>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</si>
  <si>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</si>
  <si>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</si>
  <si>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</si>
  <si>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</si>
  <si>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</si>
  <si>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</si>
  <si>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</si>
  <si>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</si>
  <si>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</si>
  <si>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</si>
  <si>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</si>
  <si>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</si>
  <si>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</si>
  <si>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</si>
  <si>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</si>
  <si>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</si>
  <si>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</si>
  <si>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</si>
  <si>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</si>
  <si>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</si>
  <si>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</si>
  <si>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</si>
  <si>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</si>
  <si>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</si>
  <si>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</si>
  <si>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</si>
  <si>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</si>
  <si>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</si>
  <si>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</si>
  <si>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</si>
  <si>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</si>
  <si>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</si>
  <si>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</si>
  <si>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</si>
  <si>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</si>
  <si>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</si>
  <si>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</si>
  <si>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</si>
  <si>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</si>
  <si>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</si>
  <si>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</si>
  <si>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</si>
  <si>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</si>
  <si>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</si>
  <si>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</si>
  <si>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</si>
  <si>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</si>
  <si>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</si>
  <si>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</si>
  <si>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</si>
  <si>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</si>
  <si>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</si>
  <si>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</si>
  <si>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</si>
  <si>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</si>
  <si>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</si>
  <si>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</si>
  <si>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</si>
  <si>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</si>
  <si>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</si>
  <si>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</si>
  <si>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</si>
  <si>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</si>
  <si>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</si>
  <si>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</si>
  <si>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</si>
  <si>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</si>
  <si>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</si>
  <si>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</si>
  <si>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</si>
  <si>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</si>
  <si>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</si>
  <si>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</si>
  <si>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</si>
  <si>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</si>
  <si>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</si>
  <si>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</si>
  <si>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</si>
  <si>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</si>
  <si>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</si>
  <si>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</si>
  <si>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</si>
  <si>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</si>
  <si>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</si>
  <si>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</si>
  <si>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</si>
  <si>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</si>
  <si>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</si>
  <si>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</si>
  <si>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</si>
  <si>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</si>
  <si>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</si>
  <si>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</si>
  <si>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</si>
  <si>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</si>
  <si>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</si>
  <si>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</si>
  <si>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</si>
  <si>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</si>
  <si>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</si>
  <si>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</si>
  <si>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</si>
  <si>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</si>
  <si>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</si>
  <si>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</si>
  <si>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</si>
  <si>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</si>
  <si>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</si>
  <si>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</si>
  <si>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</si>
  <si>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</si>
  <si>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</si>
  <si>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</si>
  <si>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</si>
  <si>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</si>
  <si>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</si>
  <si>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</si>
  <si>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</si>
  <si>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</si>
  <si>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</si>
  <si>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</si>
  <si>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</si>
  <si>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</si>
  <si>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</si>
  <si>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</si>
  <si>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</si>
  <si>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</si>
  <si>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</si>
  <si>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</si>
  <si>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</si>
  <si>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</si>
  <si>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</si>
  <si>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</si>
  <si>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</si>
  <si>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</si>
  <si>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</si>
  <si>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</si>
  <si>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</si>
  <si>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</si>
  <si>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</si>
  <si>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</si>
  <si>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</si>
  <si>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</si>
  <si>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</si>
  <si>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</si>
  <si>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</si>
  <si>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</si>
  <si>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</si>
  <si>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</si>
  <si>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</si>
  <si>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</si>
  <si>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</si>
  <si>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</si>
  <si>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</si>
  <si>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</si>
  <si>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</si>
  <si>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</si>
  <si>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</si>
  <si>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</si>
  <si>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</si>
  <si>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</si>
  <si>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</si>
  <si>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</si>
  <si>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</si>
  <si>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</si>
  <si>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</si>
  <si>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</si>
  <si>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</si>
  <si>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</si>
  <si>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</si>
  <si>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</si>
  <si>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</si>
  <si>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</si>
  <si>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</si>
  <si>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</si>
  <si>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</si>
  <si>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</si>
  <si>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</si>
  <si>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</si>
  <si>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</si>
  <si>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</si>
  <si>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</si>
  <si>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</si>
  <si>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</si>
  <si>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</si>
  <si>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</si>
  <si>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</si>
  <si>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</si>
  <si>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</si>
  <si>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</si>
  <si>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</si>
  <si>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</si>
  <si>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</si>
  <si>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</si>
  <si>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</si>
  <si>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</si>
  <si>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</si>
  <si>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</si>
  <si>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</si>
  <si>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</si>
  <si>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</si>
  <si>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</si>
  <si>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</si>
  <si>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</si>
  <si>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</si>
  <si>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</si>
  <si>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</si>
  <si>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</si>
  <si>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</si>
  <si>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</si>
  <si>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</si>
  <si>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</si>
  <si>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</si>
  <si>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</si>
  <si>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</si>
  <si>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</si>
  <si>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</si>
  <si>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</si>
  <si>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</si>
  <si>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</si>
  <si>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</si>
  <si>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</si>
  <si>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</si>
  <si>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</si>
  <si>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</si>
  <si>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</si>
  <si>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</si>
  <si>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</si>
  <si>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</si>
  <si>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</si>
  <si>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</si>
  <si>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</si>
  <si>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</si>
  <si>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</si>
  <si>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</si>
  <si>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</si>
  <si>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</si>
  <si>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</si>
  <si>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</si>
  <si>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</si>
  <si>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</si>
  <si>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</si>
  <si>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</si>
  <si>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</si>
  <si>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</si>
  <si>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</si>
  <si>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</si>
  <si>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</si>
  <si>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</si>
  <si>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</si>
  <si>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</si>
  <si>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</si>
  <si>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</si>
  <si>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</si>
  <si>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</si>
  <si>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</si>
  <si>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</si>
  <si>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</si>
  <si>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</si>
  <si>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</si>
  <si>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</si>
  <si>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</si>
  <si>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</si>
  <si>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</si>
  <si>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</si>
  <si>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</si>
  <si>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</si>
  <si>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</si>
  <si>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</si>
  <si>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</si>
  <si>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</si>
  <si>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</si>
  <si>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</si>
  <si>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</si>
  <si>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</si>
  <si>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</si>
  <si>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</si>
  <si>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</si>
  <si>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</si>
  <si>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</si>
  <si>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</si>
  <si>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</si>
  <si>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</si>
  <si>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</si>
  <si>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</si>
  <si>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</si>
  <si>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</si>
  <si>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</si>
  <si>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</si>
  <si>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</si>
  <si>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</si>
  <si>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</si>
  <si>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</si>
  <si>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</si>
  <si>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</si>
  <si>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</si>
  <si>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</si>
  <si>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</si>
  <si>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</si>
  <si>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</si>
  <si>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</si>
  <si>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</si>
  <si>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</si>
  <si>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</si>
  <si>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</si>
  <si>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</si>
  <si>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</si>
  <si>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</si>
  <si>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</si>
  <si>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</si>
  <si>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</si>
  <si>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</si>
  <si>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</si>
  <si>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</si>
  <si>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</si>
  <si>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</si>
  <si>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</si>
  <si>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</si>
  <si>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</si>
  <si>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</si>
  <si>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</si>
  <si>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</si>
  <si>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</si>
  <si>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</si>
  <si>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</si>
  <si>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</si>
  <si>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</si>
  <si>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</si>
  <si>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</si>
  <si>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</si>
  <si>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</si>
  <si>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</si>
  <si>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</si>
  <si>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</si>
  <si>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</si>
  <si>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</si>
  <si>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</si>
  <si>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</si>
  <si>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</si>
  <si>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</si>
  <si>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</si>
  <si>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</si>
  <si>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</si>
  <si>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</si>
  <si>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</si>
  <si>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</si>
  <si>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</si>
  <si>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</si>
  <si>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</si>
  <si>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</si>
  <si>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</si>
  <si>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</si>
  <si>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</si>
  <si>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</si>
  <si>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</si>
  <si>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</si>
  <si>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</si>
  <si>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</si>
  <si>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</si>
  <si>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</si>
  <si>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</si>
  <si>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</si>
  <si>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</si>
  <si>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</si>
  <si>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</si>
  <si>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</si>
  <si>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</si>
  <si>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</si>
  <si>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</si>
  <si>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</si>
  <si>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</si>
  <si>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</si>
  <si>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</si>
  <si>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</si>
  <si>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</si>
  <si>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</si>
  <si>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</si>
  <si>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</si>
  <si>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</si>
  <si>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</si>
  <si>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</si>
  <si>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</si>
  <si>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</si>
  <si>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</si>
  <si>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</si>
  <si>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</si>
  <si>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</si>
  <si>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</si>
  <si>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</si>
  <si>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</si>
  <si>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</si>
  <si>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</si>
  <si>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</si>
  <si>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</si>
  <si>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</si>
  <si>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</si>
  <si>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</si>
  <si>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</si>
  <si>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</si>
  <si>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</si>
  <si>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</si>
  <si>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</si>
  <si>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</si>
  <si>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</si>
  <si>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</si>
  <si>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</si>
  <si>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</si>
  <si>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</si>
  <si>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</si>
  <si>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</si>
  <si>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</si>
  <si>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</si>
  <si>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</si>
  <si>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</si>
  <si>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</si>
  <si>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</si>
  <si>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</si>
  <si>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</si>
  <si>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</si>
  <si>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</si>
  <si>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</si>
  <si>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</si>
  <si>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</si>
  <si>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</si>
  <si>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</si>
  <si>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</si>
  <si>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</si>
  <si>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</si>
  <si>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</si>
  <si>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</si>
  <si>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</si>
  <si>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</si>
  <si>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</si>
  <si>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</si>
  <si>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</si>
  <si>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</si>
  <si>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</si>
  <si>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</si>
  <si>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</si>
  <si>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</si>
  <si>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</si>
  <si>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</si>
  <si>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</si>
  <si>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</si>
  <si>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</si>
  <si>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</si>
  <si>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</si>
  <si>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</si>
  <si>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</si>
  <si>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</si>
  <si>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</si>
  <si>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</si>
  <si>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</si>
  <si>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</si>
  <si>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</si>
  <si>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</si>
  <si>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</si>
  <si>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</si>
  <si>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</si>
  <si>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</si>
  <si>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</si>
  <si>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</si>
  <si>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</si>
  <si>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</si>
  <si>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</si>
  <si>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</si>
  <si>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</si>
  <si>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</si>
  <si>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</si>
  <si>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</si>
  <si>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</si>
  <si>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</si>
  <si>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</si>
  <si>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</si>
  <si>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</si>
  <si>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</si>
  <si>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</si>
  <si>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</si>
  <si>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</si>
  <si>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</si>
  <si>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</si>
  <si>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</si>
  <si>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</si>
  <si>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</si>
  <si>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</si>
  <si>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</si>
  <si>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</si>
  <si>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</si>
  <si>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</si>
  <si>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</si>
  <si>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</si>
  <si>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</si>
  <si>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</si>
  <si>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</si>
  <si>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</si>
  <si>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</si>
  <si>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</si>
  <si>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</si>
  <si>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</si>
  <si>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</si>
  <si>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</si>
  <si>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</si>
  <si>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</si>
  <si>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</si>
  <si>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</si>
  <si>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</si>
  <si>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</si>
  <si>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</si>
  <si>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</si>
  <si>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</si>
  <si>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</si>
  <si>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</si>
  <si>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</si>
  <si>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</si>
  <si>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</si>
  <si>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</si>
  <si>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</si>
  <si>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</si>
  <si>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</si>
  <si>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</si>
  <si>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</si>
  <si>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</si>
  <si>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</si>
  <si>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</si>
  <si>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</si>
  <si>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</si>
  <si>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</si>
  <si>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</si>
  <si>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</si>
  <si>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</si>
  <si>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</si>
  <si>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</si>
  <si>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</si>
  <si>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</si>
  <si>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</si>
  <si>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</si>
  <si>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</si>
  <si>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</si>
  <si>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</si>
  <si>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</si>
  <si>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</si>
  <si>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</si>
  <si>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</si>
  <si>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</si>
  <si>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</si>
  <si>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</si>
  <si>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</si>
  <si>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</si>
  <si>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</si>
  <si>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</si>
  <si>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</si>
  <si>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</si>
  <si>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</si>
  <si>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</si>
  <si>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</si>
  <si>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</si>
  <si>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</si>
  <si>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</si>
  <si>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</si>
  <si>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</si>
  <si>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</si>
  <si>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</si>
  <si>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</si>
  <si>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</si>
  <si>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</si>
  <si>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</si>
  <si>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</si>
  <si>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</si>
  <si>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</si>
  <si>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</si>
  <si>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</si>
  <si>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</si>
  <si>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</si>
  <si>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</si>
  <si>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</si>
  <si>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</si>
  <si>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</si>
  <si>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</si>
  <si>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</si>
  <si>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</si>
  <si>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</si>
  <si>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</si>
  <si>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</si>
  <si>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</si>
  <si>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</si>
  <si>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</si>
  <si>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</si>
  <si>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</si>
  <si>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</si>
  <si>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</si>
  <si>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</si>
  <si>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</si>
  <si>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</si>
  <si>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</si>
  <si>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</si>
  <si>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</si>
  <si>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</si>
  <si>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</si>
  <si>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</si>
  <si>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</si>
  <si>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</si>
  <si>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</si>
  <si>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</si>
  <si>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</si>
  <si>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</si>
  <si>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</si>
  <si>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</si>
  <si>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</si>
  <si>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</si>
  <si>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</si>
  <si>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</si>
  <si>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</si>
  <si>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</si>
  <si>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</si>
  <si>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</si>
  <si>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</si>
  <si>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</si>
  <si>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</si>
  <si>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</si>
  <si>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</si>
  <si>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</si>
  <si>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</si>
  <si>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</si>
  <si>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</si>
  <si>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</si>
  <si>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</si>
  <si>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</si>
  <si>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</si>
  <si>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</si>
  <si>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</si>
  <si>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</si>
  <si>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</si>
  <si>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</si>
  <si>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</si>
  <si>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</si>
  <si>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</si>
  <si>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</si>
  <si>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</si>
  <si>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</si>
  <si>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</si>
  <si>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</si>
  <si>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</si>
  <si>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</si>
  <si>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</si>
  <si>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</si>
  <si>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</si>
  <si>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</si>
  <si>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</si>
  <si>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</si>
  <si>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</si>
  <si>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</si>
  <si>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</si>
  <si>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</si>
  <si>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</si>
  <si>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</si>
  <si>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</si>
  <si>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</si>
  <si>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</si>
  <si>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</si>
  <si>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</si>
  <si>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</si>
  <si>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</si>
  <si>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</si>
  <si>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</si>
  <si>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</si>
  <si>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</si>
  <si>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</si>
  <si>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</si>
  <si>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</si>
  <si>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</si>
  <si>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</si>
  <si>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</si>
  <si>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</si>
  <si>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</si>
  <si>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</si>
  <si>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</si>
  <si>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</si>
  <si>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</si>
  <si>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</si>
  <si>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</si>
  <si>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</si>
  <si>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</si>
  <si>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</si>
  <si>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</si>
  <si>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</si>
  <si>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</si>
  <si>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</si>
  <si>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</si>
  <si>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</si>
  <si>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</si>
  <si>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</si>
  <si>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</si>
  <si>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</si>
  <si>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</si>
  <si>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</si>
  <si>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</si>
  <si>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</si>
  <si>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</si>
  <si>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</si>
  <si>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</si>
  <si>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</si>
  <si>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</si>
  <si>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</si>
  <si>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</si>
  <si>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</si>
  <si>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</si>
  <si>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</si>
  <si>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</si>
  <si>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</si>
  <si>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</si>
  <si>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</si>
  <si>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</si>
  <si>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</si>
  <si>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</si>
  <si>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</si>
  <si>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</si>
  <si>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</si>
  <si>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</si>
  <si>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</si>
  <si>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</si>
  <si>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</si>
  <si>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</si>
  <si>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</si>
  <si>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</si>
  <si>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</si>
  <si>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</si>
  <si>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</si>
  <si>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</si>
  <si>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</si>
  <si>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</si>
  <si>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</si>
  <si>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</si>
  <si>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</si>
  <si>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</si>
  <si>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</si>
  <si>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</si>
  <si>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</si>
  <si>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</si>
  <si>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</si>
  <si>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</si>
  <si>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</si>
  <si>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</si>
  <si>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</si>
  <si>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</si>
  <si>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</si>
  <si>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</si>
  <si>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</si>
  <si>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</si>
  <si>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</si>
  <si>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</si>
  <si>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</si>
  <si>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</si>
  <si>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</si>
  <si>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</si>
  <si>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</si>
  <si>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</si>
  <si>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</si>
  <si>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</si>
  <si>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</si>
  <si>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</si>
  <si>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</si>
  <si>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</si>
  <si>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</si>
  <si>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</si>
  <si>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</si>
  <si>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</si>
  <si>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</si>
  <si>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</si>
  <si>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</si>
  <si>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</si>
  <si>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</si>
  <si>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</si>
  <si>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</si>
  <si>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</si>
  <si>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</si>
  <si>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</si>
  <si>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</si>
  <si>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</si>
  <si>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</si>
  <si>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</si>
  <si>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</si>
  <si>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</si>
  <si>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</si>
  <si>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</si>
  <si>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</si>
  <si>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</si>
  <si>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</si>
  <si>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</si>
  <si>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</si>
  <si>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</si>
  <si>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</si>
  <si>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</si>
  <si>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</si>
  <si>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</si>
  <si>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</si>
  <si>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</si>
  <si>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</si>
  <si>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</si>
  <si>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</si>
  <si>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</si>
  <si>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</si>
  <si>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</si>
  <si>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</si>
  <si>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</si>
  <si>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</si>
  <si>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</si>
  <si>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</si>
  <si>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</si>
  <si>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</si>
  <si>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</si>
  <si>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</si>
  <si>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</si>
  <si>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</si>
  <si>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</si>
  <si>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</si>
  <si>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</si>
  <si>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</si>
  <si>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</si>
  <si>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</si>
  <si>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</si>
  <si>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</si>
  <si>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</si>
  <si>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</si>
  <si>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</si>
  <si>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</si>
  <si>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</si>
  <si>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</si>
  <si>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</si>
  <si>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</si>
  <si>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</si>
  <si>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</si>
  <si>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</si>
  <si>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</si>
  <si>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</si>
  <si>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</si>
  <si>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</si>
  <si>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</si>
  <si>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</si>
  <si>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</si>
  <si>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</si>
  <si>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</si>
  <si>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</si>
  <si>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</si>
  <si>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</si>
  <si>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</si>
  <si>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</si>
  <si>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</si>
  <si>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</si>
  <si>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</si>
  <si>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</si>
  <si>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</si>
  <si>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</si>
  <si>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</si>
  <si>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</si>
  <si>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</si>
  <si>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</si>
  <si>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</si>
  <si>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</si>
  <si>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</si>
  <si>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</si>
  <si>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</si>
  <si>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</si>
  <si>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</si>
  <si>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</si>
  <si>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</si>
  <si>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</si>
  <si>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</si>
  <si>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</si>
  <si>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</si>
  <si>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</si>
  <si>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</si>
  <si>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</si>
  <si>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</si>
  <si>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</si>
  <si>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</si>
  <si>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</si>
  <si>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</si>
  <si>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</si>
  <si>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</si>
  <si>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</si>
  <si>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</si>
  <si>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</si>
  <si>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</si>
  <si>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</si>
  <si>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</si>
  <si>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</si>
  <si>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</si>
  <si>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</si>
  <si>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</si>
  <si>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</si>
  <si>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</si>
  <si>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</si>
  <si>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</si>
  <si>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</si>
  <si>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</si>
  <si>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</si>
  <si>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</si>
  <si>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</si>
  <si>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</si>
  <si>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</si>
  <si>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</si>
  <si>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</si>
  <si>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</si>
  <si>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</si>
  <si>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</si>
  <si>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</si>
  <si>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</si>
  <si>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</si>
  <si>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</si>
  <si>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</si>
  <si>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</si>
  <si>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</si>
  <si>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</si>
  <si>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</si>
  <si>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</si>
  <si>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</si>
  <si>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</si>
  <si>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</si>
  <si>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</si>
  <si>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</si>
  <si>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</si>
  <si>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</si>
  <si>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</si>
  <si>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</si>
  <si>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</si>
  <si>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</si>
  <si>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</si>
  <si>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</si>
  <si>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</si>
  <si>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</si>
  <si>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</si>
  <si>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</si>
  <si>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</si>
  <si>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</si>
  <si>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</si>
  <si>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</si>
  <si>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</si>
  <si>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</si>
  <si>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</si>
  <si>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</si>
  <si>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</si>
  <si>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</si>
  <si>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</si>
  <si>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</si>
  <si>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</si>
  <si>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</si>
  <si>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</si>
  <si>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</si>
  <si>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</si>
  <si>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</si>
  <si>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</si>
  <si>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</si>
  <si>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</si>
  <si>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</si>
  <si>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</si>
  <si>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</si>
  <si>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</si>
  <si>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</si>
  <si>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</si>
  <si>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</si>
  <si>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</si>
  <si>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</si>
  <si>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</si>
  <si>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</si>
  <si>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</si>
  <si>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</si>
  <si>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</si>
  <si>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</si>
  <si>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</si>
  <si>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</si>
  <si>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</si>
  <si>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</si>
  <si>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</si>
  <si>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</si>
  <si>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</si>
  <si>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</si>
  <si>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</si>
  <si>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</si>
  <si>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</si>
  <si>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</si>
  <si>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</si>
  <si>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</si>
  <si>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</si>
  <si>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</si>
  <si>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</si>
  <si>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</si>
  <si>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</si>
  <si>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</si>
  <si>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</si>
  <si>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</si>
  <si>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</si>
  <si>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</si>
  <si>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</si>
  <si>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</si>
  <si>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</si>
  <si>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</si>
  <si>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</si>
  <si>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</si>
  <si>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</si>
  <si>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</si>
  <si>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</si>
  <si>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</si>
  <si>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</si>
  <si>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</si>
  <si>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</si>
  <si>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</si>
  <si>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</si>
  <si>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</si>
  <si>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</si>
  <si>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</si>
  <si>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</si>
  <si>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</si>
  <si>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</si>
  <si>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</si>
  <si>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</si>
  <si>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</si>
  <si>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</si>
  <si>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</si>
  <si>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</si>
  <si>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</si>
  <si>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</si>
  <si>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</si>
  <si>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</si>
  <si>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</si>
  <si>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</si>
  <si>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</si>
  <si>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</si>
  <si>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</si>
  <si>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</si>
  <si>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</si>
  <si>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</si>
  <si>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</si>
  <si>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</si>
  <si>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</si>
  <si>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</si>
  <si>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</si>
  <si>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</si>
  <si>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</si>
  <si>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</si>
  <si>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</si>
  <si>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</si>
  <si>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</si>
  <si>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</si>
  <si>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</si>
  <si>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</si>
  <si>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</si>
  <si>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</si>
  <si>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</si>
  <si>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</si>
  <si>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</si>
  <si>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</si>
  <si>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</si>
  <si>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</si>
  <si>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</si>
  <si>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</si>
  <si>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</si>
  <si>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</si>
  <si>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</si>
  <si>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</si>
  <si>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</si>
  <si>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</si>
  <si>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</si>
  <si>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</si>
  <si>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</si>
  <si>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</si>
  <si>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</si>
  <si>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</si>
  <si>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</si>
  <si>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</si>
  <si>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</si>
  <si>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</si>
  <si>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</si>
  <si>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</si>
  <si>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</si>
  <si>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</si>
  <si>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</si>
  <si>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</si>
  <si>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</si>
  <si>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</si>
  <si>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</si>
  <si>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</si>
  <si>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</si>
  <si>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</si>
  <si>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</si>
  <si>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</si>
  <si>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</si>
  <si>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</si>
  <si>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</si>
  <si>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</si>
  <si>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</si>
  <si>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</si>
  <si>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</si>
  <si>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</si>
  <si>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</si>
  <si>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</si>
  <si>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</si>
  <si>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</si>
  <si>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</si>
  <si>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</si>
  <si>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</si>
  <si>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</si>
  <si>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</si>
  <si>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</si>
  <si>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</si>
  <si>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</si>
  <si>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</si>
  <si>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</si>
  <si>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</si>
  <si>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</si>
  <si>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</si>
  <si>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</si>
  <si>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</si>
  <si>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</si>
  <si>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</si>
  <si>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</si>
  <si>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</si>
  <si>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</si>
  <si>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</si>
  <si>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</si>
  <si>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</si>
  <si>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</si>
  <si>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</si>
  <si>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</si>
  <si>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</si>
  <si>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</si>
  <si>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</si>
  <si>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</si>
  <si>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</si>
  <si>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</si>
  <si>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</si>
  <si>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</si>
  <si>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</si>
  <si>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</si>
  <si>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</si>
  <si>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</si>
  <si>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</si>
  <si>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</si>
  <si>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</si>
  <si>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</si>
  <si>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</si>
  <si>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</si>
  <si>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</si>
  <si>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</si>
  <si>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</si>
  <si>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</si>
  <si>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</si>
  <si>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</si>
  <si>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</si>
  <si>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</si>
  <si>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</si>
  <si>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</si>
  <si>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</si>
  <si>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</si>
  <si>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</si>
  <si>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</si>
  <si>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</si>
  <si>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</si>
  <si>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</si>
  <si>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</si>
  <si>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</si>
  <si>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</si>
  <si>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</si>
  <si>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</si>
  <si>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</si>
  <si>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</si>
  <si>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</si>
  <si>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</si>
  <si>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</si>
  <si>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</si>
  <si>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</si>
  <si>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</si>
  <si>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</si>
  <si>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</si>
  <si>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</si>
  <si>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</si>
  <si>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</si>
  <si>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</si>
  <si>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</si>
  <si>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</si>
  <si>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</si>
  <si>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</si>
  <si>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</si>
  <si>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</si>
  <si>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</si>
  <si>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</si>
  <si>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</si>
  <si>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</si>
  <si>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</si>
  <si>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</si>
  <si>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</si>
  <si>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</si>
  <si>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</si>
  <si>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</si>
  <si>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</si>
  <si>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</si>
  <si>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</si>
  <si>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</si>
  <si>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</si>
  <si>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</si>
  <si>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</si>
  <si>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</si>
  <si>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</si>
  <si>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</si>
  <si>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</si>
  <si>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</si>
  <si>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</si>
  <si>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</si>
  <si>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</si>
  <si>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</si>
  <si>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</si>
  <si>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</si>
  <si>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</si>
  <si>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</si>
  <si>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</si>
  <si>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</si>
  <si>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</si>
  <si>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</si>
  <si>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</si>
  <si>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</si>
  <si>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</si>
  <si>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</si>
  <si>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</si>
  <si>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</si>
  <si>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</si>
  <si>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</si>
  <si>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</si>
  <si>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</si>
  <si>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</si>
  <si>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</si>
  <si>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</si>
  <si>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</si>
  <si>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</si>
  <si>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</si>
  <si>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</si>
  <si>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</si>
  <si>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</si>
  <si>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</si>
  <si>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</si>
  <si>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</si>
  <si>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</si>
  <si>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</si>
  <si>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</si>
  <si>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</si>
  <si>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</si>
  <si>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</si>
  <si>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</si>
  <si>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</si>
  <si>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</si>
  <si>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</si>
  <si>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</si>
  <si>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</si>
  <si>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</si>
  <si>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</si>
  <si>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</si>
  <si>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</si>
  <si>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</si>
  <si>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</si>
  <si>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</si>
  <si>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</si>
  <si>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</si>
  <si>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</si>
  <si>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</si>
  <si>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</si>
  <si>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</si>
  <si>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</si>
  <si>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</si>
  <si>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</si>
  <si>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</si>
  <si>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</si>
  <si>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</si>
  <si>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</si>
  <si>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</si>
  <si>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</si>
  <si>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</si>
  <si>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</si>
  <si>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</si>
  <si>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</si>
  <si>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</si>
  <si>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</si>
  <si>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</si>
  <si>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</si>
  <si>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</si>
  <si>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</si>
  <si>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</si>
  <si>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</si>
  <si>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</si>
  <si>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</si>
  <si>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</si>
  <si>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</si>
  <si>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</si>
  <si>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</si>
  <si>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</si>
  <si>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</si>
  <si>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</si>
  <si>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</si>
  <si>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</si>
  <si>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</si>
  <si>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</si>
  <si>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</si>
  <si>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</si>
  <si>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</si>
  <si>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</si>
  <si>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</si>
  <si>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</si>
  <si>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</si>
  <si>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</si>
  <si>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</si>
  <si>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</si>
  <si>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</si>
  <si>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</si>
  <si>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</si>
  <si>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</si>
  <si>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</si>
  <si>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</si>
  <si>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</si>
  <si>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</si>
  <si>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</si>
  <si>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</si>
  <si>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</si>
  <si>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</si>
  <si>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</si>
  <si>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</si>
  <si>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</si>
  <si>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</si>
  <si>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</si>
  <si>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</si>
  <si>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</si>
  <si>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</si>
  <si>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</si>
  <si>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</si>
  <si>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</si>
  <si>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</si>
  <si>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</si>
  <si>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</si>
  <si>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</si>
  <si>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</si>
  <si>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</si>
  <si>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</si>
  <si>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</si>
  <si>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</si>
  <si>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</si>
  <si>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</si>
  <si>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</si>
  <si>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</si>
  <si>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</si>
  <si>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</si>
  <si>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</si>
  <si>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</si>
  <si>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</si>
  <si>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</si>
  <si>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</si>
  <si>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</si>
  <si>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</si>
  <si>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</si>
  <si>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</si>
  <si>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</si>
  <si>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</si>
  <si>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</si>
  <si>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</si>
  <si>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</si>
  <si>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</si>
  <si>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</si>
  <si>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</si>
  <si>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</si>
  <si>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</si>
  <si>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</si>
  <si>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</si>
  <si>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</si>
  <si>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</si>
  <si>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</si>
  <si>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</si>
  <si>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</si>
  <si>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</si>
  <si>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</si>
  <si>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</si>
  <si>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</si>
  <si>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</si>
  <si>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</si>
  <si>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</si>
  <si>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</si>
  <si>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</si>
  <si>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</si>
  <si>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</si>
  <si>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</si>
  <si>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</si>
  <si>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</si>
  <si>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</si>
  <si>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</si>
  <si>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</si>
  <si>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</si>
  <si>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</si>
  <si>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</si>
  <si>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</si>
  <si>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</si>
  <si>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</si>
  <si>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</si>
  <si>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</si>
  <si>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</si>
  <si>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</si>
  <si>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</si>
  <si>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</si>
  <si>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</si>
  <si>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</si>
  <si>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</si>
  <si>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</si>
  <si>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</si>
  <si>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</si>
  <si>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</si>
  <si>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</si>
  <si>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</si>
  <si>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</si>
  <si>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</si>
  <si>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</si>
  <si>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</si>
  <si>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</si>
  <si>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</si>
  <si>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</si>
  <si>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</si>
  <si>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</si>
  <si>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</si>
  <si>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</si>
  <si>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</si>
  <si>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</si>
  <si>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</si>
  <si>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</si>
  <si>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</si>
  <si>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</si>
  <si>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</si>
  <si>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</si>
  <si>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</si>
  <si>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</si>
  <si>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</si>
  <si>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</si>
  <si>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</si>
  <si>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</si>
  <si>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</si>
  <si>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</si>
  <si>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</si>
  <si>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</si>
  <si>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</si>
  <si>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</si>
  <si>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</si>
  <si>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</si>
  <si>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</si>
  <si>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</si>
  <si>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</si>
  <si>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</si>
  <si>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</si>
  <si>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</si>
  <si>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</si>
  <si>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</si>
  <si>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</si>
  <si>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</si>
  <si>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</si>
  <si>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</si>
  <si>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</si>
  <si>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</si>
  <si>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</si>
  <si>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</si>
  <si>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</si>
  <si>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</si>
  <si>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</si>
  <si>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</si>
  <si>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</si>
  <si>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</si>
  <si>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</si>
  <si>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</si>
  <si>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</si>
  <si>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</si>
  <si>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</si>
  <si>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</si>
  <si>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</si>
  <si>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</si>
  <si>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</si>
  <si>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</si>
  <si>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</si>
  <si>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</si>
  <si>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</si>
  <si>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</si>
  <si>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</si>
  <si>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</si>
  <si>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</si>
  <si>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</si>
  <si>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</si>
  <si>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</si>
  <si>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</si>
  <si>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</si>
  <si>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</si>
  <si>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</si>
  <si>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</si>
  <si>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</si>
  <si>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</si>
  <si>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</si>
  <si>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</si>
  <si>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</si>
  <si>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</si>
  <si>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</si>
  <si>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</si>
  <si>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</si>
  <si>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</si>
  <si>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</si>
  <si>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</si>
  <si>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</si>
  <si>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</si>
  <si>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</si>
  <si>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</si>
  <si>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</si>
  <si>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</si>
  <si>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</si>
  <si>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</si>
  <si>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</si>
  <si>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</si>
  <si>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</si>
  <si>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</si>
  <si>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</si>
  <si>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</si>
  <si>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</si>
  <si>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</si>
  <si>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</si>
  <si>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</si>
  <si>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</si>
  <si>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</si>
  <si>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</si>
  <si>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</si>
  <si>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</si>
  <si>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</si>
  <si>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</si>
  <si>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</si>
  <si>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</si>
  <si>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</si>
  <si>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</si>
  <si>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</si>
  <si>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</si>
  <si>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</si>
  <si>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</si>
  <si>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</si>
  <si>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</si>
  <si>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</si>
  <si>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</si>
  <si>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</si>
  <si>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</si>
  <si>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</si>
  <si>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</si>
  <si>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</si>
  <si>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</si>
  <si>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</si>
  <si>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</si>
  <si>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</si>
  <si>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</si>
  <si>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</si>
  <si>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</si>
  <si>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</si>
  <si>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</si>
  <si>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</si>
  <si>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</si>
  <si>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</si>
  <si>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</si>
  <si>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</si>
  <si>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</si>
  <si>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</si>
  <si>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</si>
  <si>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</si>
  <si>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</si>
  <si>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</si>
  <si>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</si>
  <si>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</si>
  <si>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</si>
  <si>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</si>
  <si>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</si>
  <si>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</si>
  <si>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</si>
  <si>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</si>
  <si>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</si>
  <si>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</si>
  <si>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</si>
  <si>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</si>
  <si>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</si>
  <si>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</si>
  <si>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</si>
  <si>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</si>
  <si>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</si>
  <si>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</si>
  <si>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</si>
  <si>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</si>
  <si>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</si>
  <si>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</si>
  <si>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</si>
  <si>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</si>
  <si>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</si>
  <si>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</si>
  <si>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</si>
  <si>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</si>
  <si>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</si>
  <si>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</si>
  <si>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</si>
  <si>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</si>
  <si>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</si>
  <si>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</si>
  <si>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</si>
  <si>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</si>
  <si>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</si>
  <si>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</si>
  <si>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</si>
  <si>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</si>
  <si>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</si>
  <si>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</si>
  <si>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</si>
  <si>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</si>
  <si>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</si>
  <si>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</si>
  <si>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</si>
  <si>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</si>
  <si>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</si>
  <si>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</si>
  <si>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</si>
  <si>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</si>
  <si>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</si>
  <si>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</si>
  <si>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</si>
  <si>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</si>
  <si>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</si>
  <si>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</si>
  <si>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</si>
  <si>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</si>
  <si>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</si>
  <si>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</si>
  <si>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</si>
  <si>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</si>
  <si>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</si>
  <si>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</si>
  <si>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</si>
  <si>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</si>
  <si>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</si>
  <si>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</si>
  <si>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</si>
  <si>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</si>
  <si>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</si>
  <si>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</si>
  <si>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</si>
  <si>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</si>
  <si>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</si>
  <si>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</si>
  <si>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</si>
  <si>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</si>
  <si>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</si>
  <si>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</si>
  <si>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</si>
  <si>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</si>
  <si>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</si>
  <si>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</si>
  <si>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</si>
  <si>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</si>
  <si>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</si>
  <si>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</si>
  <si>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</si>
  <si>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</si>
  <si>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</si>
  <si>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</si>
  <si>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</si>
  <si>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</si>
  <si>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</si>
  <si>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</si>
  <si>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</si>
  <si>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</si>
  <si>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</si>
  <si>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</si>
  <si>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</si>
  <si>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</si>
  <si>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</si>
  <si>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</si>
  <si>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</si>
  <si>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</si>
  <si>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</si>
  <si>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</si>
  <si>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</si>
  <si>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</si>
  <si>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</si>
  <si>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</si>
  <si>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</si>
  <si>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</si>
  <si>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</si>
  <si>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</si>
  <si>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</si>
  <si>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</si>
  <si>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</si>
  <si>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</si>
  <si>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</si>
  <si>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</si>
  <si>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</si>
  <si>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</si>
  <si>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</si>
  <si>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</si>
  <si>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</si>
  <si>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</si>
  <si>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</si>
  <si>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</si>
  <si>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</si>
  <si>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</si>
  <si>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</si>
  <si>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</si>
  <si>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</si>
  <si>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</si>
  <si>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</si>
  <si>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</si>
  <si>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</si>
  <si>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</si>
  <si>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</si>
  <si>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</si>
  <si>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</si>
  <si>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</si>
  <si>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</si>
  <si>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</si>
  <si>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</si>
  <si>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</si>
  <si>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</si>
  <si>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</si>
  <si>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</si>
  <si>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</si>
  <si>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</si>
  <si>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</si>
  <si>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</si>
  <si>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</si>
  <si>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</si>
  <si>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</si>
  <si>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</si>
  <si>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</si>
  <si>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</si>
  <si>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</si>
  <si>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</si>
  <si>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</si>
  <si>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</si>
  <si>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</si>
  <si>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</si>
  <si>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</si>
  <si>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</si>
  <si>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</si>
  <si>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</si>
  <si>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</si>
  <si>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</si>
  <si>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</si>
  <si>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</si>
  <si>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</si>
  <si>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</si>
  <si>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</si>
  <si>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</si>
  <si>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</si>
  <si>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</si>
  <si>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</si>
  <si>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</si>
  <si>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</si>
  <si>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</si>
  <si>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</si>
  <si>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</si>
  <si>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</si>
  <si>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</si>
  <si>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</si>
  <si>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</si>
  <si>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</si>
  <si>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</si>
  <si>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</si>
  <si>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</si>
  <si>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</si>
  <si>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</si>
  <si>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</si>
  <si>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</si>
  <si>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</si>
  <si>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</si>
  <si>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</si>
  <si>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</si>
  <si>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</si>
  <si>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</si>
  <si>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</si>
  <si>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</si>
  <si>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</si>
  <si>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</si>
  <si>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</si>
  <si>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</si>
  <si>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</si>
  <si>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</si>
  <si>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</si>
  <si>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</si>
  <si>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</si>
  <si>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</si>
  <si>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</si>
  <si>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</si>
  <si>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</si>
  <si>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</si>
  <si>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</si>
  <si>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</si>
  <si>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</si>
  <si>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</si>
  <si>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</si>
  <si>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</si>
  <si>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</si>
  <si>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</si>
  <si>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</si>
  <si>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</si>
  <si>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</si>
  <si>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</si>
  <si>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</si>
  <si>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</si>
  <si>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</si>
  <si>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</si>
  <si>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</si>
  <si>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</si>
  <si>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</si>
  <si>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</si>
  <si>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</si>
  <si>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</si>
  <si>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</si>
  <si>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</si>
  <si>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</si>
  <si>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</si>
  <si>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</si>
  <si>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</si>
  <si>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</si>
  <si>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</si>
  <si>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</si>
  <si>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</si>
  <si>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</si>
  <si>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</si>
  <si>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</si>
  <si>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</si>
  <si>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</si>
  <si>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</si>
  <si>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</si>
  <si>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</si>
  <si>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</si>
  <si>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</si>
  <si>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</si>
  <si>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</si>
  <si>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</si>
  <si>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</si>
  <si>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</si>
  <si>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</si>
  <si>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</si>
  <si>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</si>
  <si>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</si>
  <si>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</si>
  <si>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</si>
  <si>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</si>
  <si>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</si>
  <si>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</si>
  <si>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</si>
  <si>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</si>
  <si>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</si>
  <si>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</si>
  <si>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</si>
  <si>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</si>
  <si>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</si>
  <si>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</si>
  <si>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</si>
  <si>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</si>
  <si>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</si>
  <si>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</si>
  <si>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</si>
  <si>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</si>
  <si>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</si>
  <si>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</si>
  <si>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</si>
  <si>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</si>
  <si>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</si>
  <si>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</si>
  <si>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</si>
  <si>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</si>
  <si>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</si>
  <si>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</si>
  <si>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</si>
  <si>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</si>
  <si>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</si>
  <si>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</si>
  <si>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</si>
  <si>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</si>
  <si>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</si>
  <si>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</si>
  <si>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</si>
  <si>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</si>
  <si>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</si>
  <si>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</si>
  <si>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</si>
  <si>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</si>
  <si>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</si>
  <si>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</si>
  <si>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</si>
  <si>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</si>
  <si>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</si>
  <si>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</si>
  <si>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</si>
  <si>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</si>
  <si>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</si>
  <si>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</si>
  <si>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</si>
  <si>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</si>
  <si>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</si>
  <si>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</si>
  <si>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</si>
  <si>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</si>
  <si>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</si>
  <si>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</si>
  <si>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</si>
  <si>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</si>
  <si>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</si>
  <si>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</si>
  <si>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</si>
  <si>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</si>
  <si>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</si>
  <si>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</si>
  <si>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</si>
  <si>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</si>
  <si>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</si>
  <si>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</si>
  <si>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</si>
  <si>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</si>
  <si>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</si>
  <si>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</si>
  <si>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</si>
  <si>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</si>
  <si>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</si>
  <si>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</si>
  <si>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</si>
  <si>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</si>
  <si>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</si>
  <si>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</si>
  <si>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</si>
  <si>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</si>
  <si>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</si>
  <si>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</si>
  <si>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</si>
  <si>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</si>
  <si>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</si>
  <si>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</si>
  <si>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</si>
  <si>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</si>
  <si>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</si>
  <si>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</si>
  <si>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</si>
  <si>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</si>
  <si>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</si>
  <si>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</si>
  <si>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</si>
  <si>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</si>
  <si>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</si>
  <si>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</si>
  <si>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</si>
  <si>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</si>
  <si>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</si>
  <si>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</si>
  <si>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</si>
  <si>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</si>
  <si>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</si>
  <si>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</si>
  <si>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</si>
  <si>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</si>
  <si>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</si>
  <si>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</si>
  <si>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</si>
  <si>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</si>
  <si>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</si>
  <si>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</si>
  <si>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</si>
  <si>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</si>
  <si>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</si>
  <si>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</si>
  <si>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</si>
  <si>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</si>
  <si>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</si>
  <si>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</si>
  <si>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</si>
  <si>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</si>
  <si>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</si>
  <si>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</si>
  <si>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</si>
  <si>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</si>
  <si>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</si>
  <si>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</si>
  <si>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</si>
  <si>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</si>
  <si>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</si>
  <si>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</si>
  <si>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</si>
  <si>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</si>
  <si>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</si>
  <si>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</si>
  <si>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</si>
  <si>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</si>
  <si>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</si>
  <si>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</si>
  <si>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</si>
  <si>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</si>
  <si>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</si>
  <si>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</si>
  <si>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</si>
  <si>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</si>
  <si>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</si>
  <si>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</si>
  <si>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</si>
  <si>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</si>
  <si>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</si>
  <si>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</si>
  <si>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</si>
  <si>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</si>
  <si>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</si>
  <si>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</si>
  <si>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</si>
  <si>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</si>
  <si>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</si>
  <si>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</si>
  <si>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</si>
  <si>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</si>
  <si>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</si>
  <si>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</si>
  <si>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</si>
  <si>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</si>
  <si>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</si>
  <si>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</si>
  <si>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</si>
  <si>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</si>
  <si>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</si>
  <si>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</si>
  <si>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</si>
  <si>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</si>
  <si>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</si>
  <si>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</si>
  <si>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</si>
  <si>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</si>
  <si>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</si>
  <si>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</si>
  <si>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</si>
  <si>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</si>
  <si>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</si>
  <si>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</si>
  <si>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</si>
  <si>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</si>
  <si>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</si>
  <si>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</si>
  <si>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</si>
  <si>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</si>
  <si>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</si>
  <si>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</si>
  <si>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</si>
  <si>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</si>
  <si>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</si>
  <si>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</si>
  <si>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</si>
  <si>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</si>
  <si>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</si>
  <si>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</si>
  <si>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</si>
  <si>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</si>
  <si>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</si>
  <si>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</si>
  <si>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</si>
  <si>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</si>
  <si>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</si>
  <si>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</si>
  <si>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</si>
  <si>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</si>
  <si>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</si>
  <si>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</si>
  <si>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</si>
  <si>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</si>
  <si>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</si>
  <si>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</si>
  <si>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</si>
  <si>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</si>
  <si>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</si>
  <si>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</si>
  <si>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</si>
  <si>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</si>
  <si>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</si>
  <si>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</si>
  <si>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</si>
  <si>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</si>
  <si>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</si>
  <si>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</si>
  <si>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</si>
  <si>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</si>
  <si>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</si>
  <si>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</si>
  <si>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</si>
  <si>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</si>
  <si>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</si>
  <si>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</si>
  <si>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</si>
  <si>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</si>
  <si>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</si>
  <si>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</si>
  <si>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</si>
  <si>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</si>
  <si>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</si>
  <si>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</si>
  <si>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</si>
  <si>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</si>
  <si>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</si>
  <si>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</si>
  <si>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</si>
  <si>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</si>
  <si>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</si>
  <si>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</si>
  <si>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</si>
  <si>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</si>
  <si>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</si>
  <si>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</si>
  <si>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</si>
  <si>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</si>
  <si>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</si>
  <si>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</si>
  <si>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</si>
  <si>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</si>
  <si>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</si>
  <si>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</si>
  <si>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</si>
  <si>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</si>
  <si>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</si>
  <si>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</si>
  <si>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</si>
  <si>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</si>
  <si>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</si>
  <si>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</si>
  <si>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</si>
  <si>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</si>
  <si>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</si>
  <si>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</si>
  <si>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</si>
  <si>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</si>
  <si>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</si>
  <si>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</si>
  <si>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</si>
  <si>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</si>
  <si>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</si>
  <si>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</si>
  <si>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</si>
  <si>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</si>
  <si>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</si>
  <si>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</si>
  <si>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</si>
  <si>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</si>
  <si>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</si>
  <si>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</si>
  <si>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</si>
  <si>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</si>
  <si>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</si>
  <si>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</si>
  <si>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</si>
  <si>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</si>
  <si>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</si>
  <si>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</si>
  <si>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</si>
  <si>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</si>
  <si>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</si>
  <si>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</si>
  <si>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</si>
  <si>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</si>
  <si>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</si>
  <si>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</si>
  <si>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</si>
  <si>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</si>
  <si>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</si>
  <si>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</si>
  <si>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</si>
  <si>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</si>
  <si>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</si>
  <si>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</si>
  <si>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</si>
  <si>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</si>
  <si>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</si>
  <si>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</si>
  <si>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</si>
  <si>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</si>
  <si>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</si>
  <si>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</si>
  <si>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</si>
  <si>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</si>
  <si>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</si>
  <si>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</si>
  <si>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</si>
  <si>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</si>
  <si>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</si>
  <si>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</si>
  <si>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</si>
  <si>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</si>
  <si>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</si>
  <si>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</si>
  <si>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</si>
  <si>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</si>
  <si>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</si>
  <si>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</si>
  <si>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</si>
  <si>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</si>
  <si>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</si>
  <si>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</si>
  <si>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</si>
  <si>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</si>
  <si>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</si>
  <si>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</si>
  <si>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</si>
  <si>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</si>
  <si>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</si>
  <si>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</si>
  <si>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</si>
  <si>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</si>
  <si>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</si>
  <si>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</si>
  <si>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</si>
  <si>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</si>
  <si>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</si>
  <si>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</si>
  <si>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</si>
  <si>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</si>
  <si>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</si>
  <si>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</si>
  <si>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</si>
  <si>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</si>
  <si>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</si>
  <si>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</si>
  <si>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</si>
  <si>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</si>
  <si>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</si>
  <si>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</si>
  <si>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</si>
  <si>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</si>
  <si>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</si>
  <si>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</si>
  <si>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</si>
  <si>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</si>
  <si>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</si>
  <si>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</si>
  <si>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</si>
  <si>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</si>
  <si>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</si>
  <si>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</si>
  <si>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</si>
  <si>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</si>
  <si>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</si>
  <si>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</si>
  <si>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</si>
  <si>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</si>
  <si>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</si>
  <si>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</si>
  <si>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</si>
  <si>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</si>
  <si>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</si>
  <si>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</si>
  <si>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</si>
  <si>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</si>
  <si>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</si>
  <si>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</si>
  <si>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</si>
  <si>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</si>
  <si>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</si>
  <si>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</si>
  <si>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</si>
  <si>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</si>
  <si>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</si>
  <si>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</si>
  <si>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</si>
  <si>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</si>
  <si>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</si>
  <si>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</si>
  <si>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</si>
  <si>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</si>
  <si>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</si>
  <si>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</si>
  <si>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</si>
  <si>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</si>
  <si>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</si>
  <si>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</si>
  <si>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</si>
  <si>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</si>
  <si>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</si>
  <si>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</si>
  <si>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</si>
  <si>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</si>
  <si>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</si>
  <si>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</si>
  <si>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</si>
  <si>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</si>
  <si>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</si>
  <si>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</si>
  <si>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</si>
  <si>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</si>
  <si>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</si>
  <si>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</si>
  <si>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</si>
  <si>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</si>
  <si>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</si>
  <si>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</si>
  <si>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</si>
  <si>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</si>
  <si>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</si>
  <si>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</si>
  <si>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</si>
  <si>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</si>
  <si>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</si>
  <si>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</si>
  <si>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</si>
  <si>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</si>
  <si>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</si>
  <si>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</si>
  <si>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</si>
  <si>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</si>
  <si>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</si>
  <si>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</si>
  <si>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</si>
  <si>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</si>
  <si>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</si>
  <si>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</si>
  <si>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</si>
  <si>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</si>
  <si>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</si>
  <si>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</si>
  <si>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</si>
  <si>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</si>
  <si>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</si>
  <si>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</si>
  <si>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</si>
  <si>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</si>
  <si>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</si>
  <si>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</si>
  <si>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</si>
  <si>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</si>
  <si>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</si>
  <si>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</si>
  <si>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</si>
  <si>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</si>
  <si>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</si>
  <si>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</si>
  <si>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</si>
  <si>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</si>
  <si>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</si>
  <si>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</si>
  <si>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</si>
  <si>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</si>
  <si>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</si>
  <si>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</si>
  <si>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</si>
  <si>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</si>
  <si>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</si>
  <si>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</si>
  <si>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</si>
  <si>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</si>
  <si>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</si>
  <si>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</si>
  <si>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</si>
  <si>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</si>
  <si>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</si>
  <si>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</si>
  <si>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</si>
  <si>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</si>
  <si>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</si>
  <si>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</si>
  <si>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</si>
  <si>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</si>
  <si>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</si>
  <si>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</si>
  <si>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</si>
  <si>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</si>
  <si>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</si>
  <si>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</si>
  <si>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</si>
  <si>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</si>
  <si>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</si>
  <si>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</si>
  <si>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</si>
  <si>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</si>
  <si>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</si>
  <si>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</si>
  <si>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</si>
  <si>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</si>
  <si>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</si>
  <si>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</si>
  <si>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</si>
  <si>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</si>
  <si>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</si>
  <si>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</si>
  <si>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</si>
  <si>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</si>
  <si>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</si>
  <si>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</si>
  <si>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</si>
  <si>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</si>
  <si>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</si>
  <si>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</si>
  <si>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</si>
  <si>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</si>
  <si>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</si>
  <si>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</si>
  <si>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</si>
  <si>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</si>
  <si>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</si>
  <si>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</si>
  <si>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</si>
  <si>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</si>
  <si>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</si>
  <si>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</si>
  <si>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</si>
  <si>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</si>
  <si>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</si>
  <si>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</si>
  <si>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</si>
  <si>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</si>
  <si>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</si>
  <si>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</si>
  <si>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</si>
  <si>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</si>
  <si>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</si>
  <si>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</si>
  <si>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</si>
  <si>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</si>
  <si>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</si>
  <si>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</si>
  <si>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</si>
  <si>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</si>
  <si>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</si>
  <si>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</si>
  <si>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</si>
  <si>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</si>
  <si>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</si>
  <si>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</si>
  <si>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</si>
  <si>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</si>
  <si>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</si>
  <si>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</si>
  <si>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</si>
  <si>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</si>
  <si>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</si>
  <si>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</si>
  <si>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</si>
  <si>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</si>
  <si>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</si>
  <si>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</si>
  <si>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</si>
  <si>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</si>
  <si>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</si>
  <si>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</si>
  <si>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</si>
  <si>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</si>
  <si>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</si>
  <si>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</si>
  <si>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</si>
  <si>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</si>
  <si>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</si>
  <si>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</si>
  <si>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</si>
  <si>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</si>
  <si>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</si>
  <si>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</si>
  <si>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</si>
  <si>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</si>
  <si>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</si>
  <si>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</si>
  <si>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</si>
  <si>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</si>
  <si>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</si>
  <si>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</si>
  <si>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</si>
  <si>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</si>
  <si>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</si>
  <si>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</si>
  <si>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</si>
  <si>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</si>
  <si>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</si>
  <si>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</si>
  <si>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</si>
  <si>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</si>
  <si>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</si>
  <si>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</si>
  <si>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</si>
  <si>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</si>
  <si>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</si>
  <si>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</si>
  <si>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</si>
  <si>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</si>
  <si>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</si>
  <si>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</si>
  <si>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</si>
  <si>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</si>
  <si>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</si>
  <si>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</si>
  <si>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</si>
  <si>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</si>
  <si>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</si>
  <si>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</si>
  <si>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</si>
  <si>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</si>
  <si>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</si>
  <si>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</si>
  <si>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</si>
  <si>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</si>
  <si>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</si>
  <si>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</si>
  <si>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</si>
  <si>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</si>
  <si>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</si>
  <si>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</si>
  <si>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</si>
  <si>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</si>
  <si>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</si>
  <si>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</si>
  <si>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</si>
  <si>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</si>
  <si>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</si>
  <si>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</si>
  <si>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</si>
  <si>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</si>
  <si>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</si>
  <si>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</si>
  <si>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</si>
  <si>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</si>
  <si>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</si>
  <si>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</si>
  <si>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</si>
  <si>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</si>
  <si>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</si>
  <si>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</si>
  <si>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</si>
  <si>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</si>
  <si>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</si>
  <si>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</si>
  <si>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</si>
  <si>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</si>
  <si>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</si>
  <si>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</si>
  <si>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</si>
  <si>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</si>
  <si>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</si>
  <si>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</si>
  <si>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</si>
  <si>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</si>
  <si>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</si>
  <si>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</si>
  <si>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</si>
  <si>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</si>
  <si>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</si>
  <si>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</si>
  <si>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</si>
  <si>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</si>
  <si>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</si>
  <si>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</si>
  <si>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</si>
  <si>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</si>
  <si>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</si>
  <si>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</si>
  <si>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</si>
  <si>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</si>
  <si>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</si>
  <si>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</si>
  <si>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</si>
  <si>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</si>
  <si>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</si>
  <si>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</si>
  <si>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</si>
  <si>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</si>
  <si>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</si>
  <si>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</si>
  <si>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</si>
  <si>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</si>
  <si>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</si>
  <si>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</si>
  <si>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</si>
  <si>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</si>
  <si>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</si>
  <si>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</si>
  <si>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</si>
  <si>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</si>
  <si>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</si>
  <si>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</si>
  <si>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</si>
  <si>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</si>
  <si>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</si>
  <si>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</si>
  <si>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</si>
  <si>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</si>
  <si>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</si>
  <si>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</si>
  <si>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</si>
  <si>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</si>
  <si>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</si>
  <si>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</si>
  <si>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</si>
  <si>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</si>
  <si>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</si>
  <si>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</si>
  <si>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</si>
  <si>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</si>
  <si>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</si>
  <si>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</si>
  <si>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</si>
  <si>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</si>
  <si>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</si>
  <si>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</si>
  <si>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</si>
  <si>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</si>
  <si>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</si>
  <si>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</si>
  <si>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</si>
  <si>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</si>
  <si>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</si>
  <si>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</si>
  <si>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</si>
  <si>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</si>
  <si>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</si>
  <si>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</si>
  <si>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</si>
  <si>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</si>
  <si>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</si>
  <si>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</si>
  <si>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</si>
  <si>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</si>
  <si>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</si>
  <si>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</si>
  <si>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</si>
  <si>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</si>
  <si>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</si>
  <si>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</si>
  <si>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</si>
  <si>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</si>
  <si>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</si>
  <si>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</si>
  <si>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</si>
  <si>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</si>
  <si>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</si>
  <si>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</si>
  <si>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</si>
  <si>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</si>
  <si>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</si>
  <si>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</si>
  <si>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</si>
  <si>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</si>
  <si>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</si>
  <si>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</si>
  <si>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</si>
  <si>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</si>
  <si>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</si>
  <si>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</si>
  <si>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</si>
  <si>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</si>
  <si>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</si>
  <si>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</si>
  <si>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</si>
  <si>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</si>
  <si>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</si>
  <si>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</si>
  <si>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</si>
  <si>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</si>
  <si>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</si>
  <si>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</si>
  <si>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</si>
  <si>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</si>
  <si>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</si>
  <si>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</si>
  <si>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</si>
  <si>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</si>
  <si>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</si>
  <si>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</si>
  <si>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</si>
  <si>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</si>
  <si>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</si>
  <si>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</si>
  <si>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</si>
  <si>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</si>
  <si>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</si>
  <si>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</si>
  <si>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</si>
  <si>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</si>
  <si>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</si>
  <si>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</si>
  <si>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</si>
  <si>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</si>
  <si>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</si>
  <si>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</si>
  <si>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</si>
  <si>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</si>
  <si>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</si>
  <si>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</si>
  <si>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</si>
  <si>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</si>
  <si>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</si>
  <si>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</si>
  <si>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</si>
  <si>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</si>
  <si>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</si>
  <si>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</si>
  <si>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</si>
  <si>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</si>
  <si>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</si>
  <si>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</si>
  <si>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</si>
  <si>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</si>
  <si>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</si>
  <si>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</si>
  <si>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</si>
  <si>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</si>
  <si>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</si>
  <si>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</si>
  <si>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</si>
  <si>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</si>
  <si>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</si>
  <si>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</si>
  <si>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</si>
  <si>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</si>
  <si>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</si>
  <si>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</si>
  <si>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</si>
  <si>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</si>
  <si>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</si>
  <si>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</si>
  <si>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</si>
  <si>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</si>
  <si>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</si>
  <si>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</si>
  <si>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</si>
  <si>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</si>
  <si>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</si>
  <si>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</si>
  <si>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</si>
  <si>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</si>
  <si>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</si>
  <si>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</si>
  <si>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</si>
  <si>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</si>
  <si>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</si>
  <si>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</si>
  <si>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</si>
  <si>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</si>
  <si>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</si>
  <si>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</si>
  <si>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</si>
  <si>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</si>
  <si>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</si>
  <si>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</si>
  <si>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</si>
  <si>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</si>
  <si>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</si>
  <si>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</si>
  <si>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</si>
  <si>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</si>
  <si>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</si>
  <si>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</si>
  <si>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</si>
  <si>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</si>
  <si>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</si>
  <si>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</si>
  <si>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</si>
  <si>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</si>
  <si>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</si>
  <si>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</si>
  <si>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</si>
  <si>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</si>
  <si>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</si>
  <si>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</si>
  <si>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</si>
  <si>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</si>
  <si>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</si>
  <si>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</si>
  <si>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</si>
  <si>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</si>
  <si>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</si>
  <si>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</si>
  <si>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</si>
  <si>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</si>
  <si>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</si>
  <si>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</si>
  <si>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</si>
  <si>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</si>
  <si>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</si>
  <si>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</si>
  <si>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</si>
  <si>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</si>
  <si>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</si>
  <si>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</si>
  <si>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</si>
  <si>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</si>
  <si>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</si>
  <si>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</si>
  <si>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</si>
  <si>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</si>
  <si>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</si>
  <si>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</si>
  <si>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</si>
  <si>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</si>
  <si>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</si>
  <si>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</si>
  <si>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</si>
  <si>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</si>
  <si>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</si>
  <si>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</si>
  <si>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</si>
  <si>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</si>
  <si>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</si>
  <si>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</si>
  <si>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</si>
  <si>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</si>
  <si>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</si>
  <si>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</si>
  <si>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</si>
  <si>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</si>
  <si>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</si>
  <si>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</si>
  <si>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</si>
  <si>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</si>
  <si>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</si>
  <si>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</si>
  <si>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</si>
  <si>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</si>
  <si>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</si>
  <si>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</si>
  <si>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</si>
  <si>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</si>
  <si>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</si>
  <si>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</si>
  <si>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</si>
  <si>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</si>
  <si>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</si>
  <si>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</si>
  <si>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</si>
  <si>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</si>
  <si>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</si>
  <si>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</si>
  <si>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</si>
  <si>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</si>
  <si>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</si>
  <si>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</si>
  <si>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</si>
  <si>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</si>
  <si>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</si>
  <si>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</si>
  <si>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</si>
  <si>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</si>
  <si>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</si>
  <si>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</si>
  <si>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</si>
  <si>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</si>
  <si>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</si>
  <si>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</si>
  <si>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</si>
  <si>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</si>
  <si>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</si>
  <si>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</si>
  <si>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</si>
  <si>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</si>
  <si>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</si>
  <si>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</si>
  <si>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</si>
  <si>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</si>
  <si>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</si>
  <si>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</si>
  <si>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</si>
  <si>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</si>
  <si>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</si>
  <si>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</si>
  <si>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</si>
  <si>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</si>
  <si>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</si>
  <si>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</si>
  <si>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</si>
  <si>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</si>
  <si>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</si>
  <si>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</si>
  <si>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</si>
  <si>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</si>
  <si>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</si>
  <si>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</si>
  <si>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</si>
  <si>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</si>
  <si>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</si>
  <si>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</si>
  <si>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</si>
  <si>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</si>
  <si>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</si>
  <si>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</si>
  <si>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</si>
  <si>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</si>
  <si>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</si>
  <si>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</si>
  <si>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</si>
  <si>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</si>
  <si>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</si>
  <si>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</si>
  <si>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</si>
  <si>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</si>
  <si>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</si>
  <si>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</si>
  <si>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</si>
  <si>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</si>
  <si>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</si>
  <si>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</si>
  <si>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</si>
  <si>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</si>
  <si>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</si>
  <si>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</si>
  <si>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</si>
  <si>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</si>
  <si>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</si>
  <si>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</si>
  <si>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</si>
  <si>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</si>
  <si>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</si>
  <si>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</si>
  <si>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</si>
  <si>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</si>
  <si>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</si>
  <si>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</si>
  <si>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</si>
  <si>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</si>
  <si>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</si>
  <si>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</si>
  <si>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</si>
  <si>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</si>
  <si>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</si>
  <si>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</si>
  <si>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</si>
  <si>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</si>
  <si>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</si>
  <si>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</si>
  <si>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</si>
  <si>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</si>
  <si>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</si>
  <si>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</si>
  <si>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</si>
  <si>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</si>
  <si>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</si>
  <si>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</si>
  <si>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</si>
  <si>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</si>
  <si>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</si>
  <si>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</si>
  <si>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</si>
  <si>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</si>
  <si>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</si>
  <si>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</si>
  <si>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</si>
  <si>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</si>
  <si>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</si>
  <si>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</si>
  <si>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</si>
  <si>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</si>
  <si>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</si>
  <si>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</si>
  <si>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</si>
  <si>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</si>
  <si>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</si>
  <si>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</si>
  <si>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</si>
  <si>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</si>
  <si>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</si>
  <si>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</si>
  <si>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</si>
  <si>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</si>
  <si>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</si>
  <si>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</si>
  <si>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</si>
  <si>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</si>
  <si>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</si>
  <si>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</si>
  <si>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</si>
  <si>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</si>
  <si>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</si>
  <si>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</si>
  <si>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</si>
  <si>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</si>
  <si>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</si>
  <si>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</si>
  <si>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</si>
  <si>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</si>
  <si>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</si>
  <si>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</si>
  <si>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</si>
  <si>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</si>
  <si>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</si>
  <si>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</si>
  <si>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</si>
  <si>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</si>
  <si>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</si>
  <si>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</si>
  <si>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</si>
  <si>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</si>
  <si>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</si>
  <si>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</si>
  <si>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</si>
  <si>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</si>
  <si>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</si>
  <si>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</si>
  <si>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</si>
  <si>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</si>
  <si>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</si>
  <si>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</si>
  <si>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</si>
  <si>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</si>
  <si>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</si>
  <si>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</si>
  <si>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</si>
  <si>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</si>
  <si>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</si>
  <si>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</si>
  <si>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</si>
  <si>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</si>
  <si>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</si>
  <si>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</si>
  <si>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</si>
  <si>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</si>
  <si>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</si>
  <si>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</si>
  <si>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</si>
  <si>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</si>
  <si>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</si>
  <si>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</si>
  <si>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</si>
  <si>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</si>
  <si>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</si>
  <si>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</si>
  <si>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</si>
  <si>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</si>
  <si>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</si>
  <si>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</si>
  <si>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</si>
  <si>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</si>
  <si>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</si>
  <si>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</si>
  <si>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</si>
  <si>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</si>
  <si>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</si>
  <si>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</si>
  <si>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</si>
  <si>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</si>
  <si>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</si>
  <si>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</si>
  <si>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</si>
  <si>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</si>
  <si>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</si>
  <si>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</si>
  <si>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</si>
  <si>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</si>
  <si>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</si>
  <si>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</si>
  <si>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</si>
  <si>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</si>
  <si>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</si>
  <si>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</si>
  <si>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</si>
  <si>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</si>
  <si>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</si>
  <si>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</si>
  <si>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</si>
  <si>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</si>
  <si>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</si>
  <si>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</si>
  <si>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</si>
  <si>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</si>
  <si>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</si>
  <si>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</si>
  <si>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</si>
  <si>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</si>
  <si>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</si>
  <si>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</si>
  <si>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</si>
  <si>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</si>
  <si>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</si>
  <si>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</si>
  <si>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</si>
  <si>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</si>
  <si>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</si>
  <si>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</si>
  <si>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</si>
  <si>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</si>
  <si>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</si>
  <si>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</si>
  <si>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</si>
  <si>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</si>
  <si>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</si>
  <si>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</si>
  <si>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</si>
  <si>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</si>
  <si>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</si>
  <si>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</si>
  <si>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</si>
  <si>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</si>
  <si>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</si>
  <si>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</si>
  <si>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</si>
  <si>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</si>
  <si>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</si>
  <si>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</si>
  <si>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</si>
  <si>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</si>
  <si>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</si>
  <si>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</si>
  <si>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</si>
  <si>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</si>
  <si>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</si>
  <si>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</si>
  <si>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</si>
  <si>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</si>
  <si>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</si>
  <si>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</si>
  <si>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</si>
  <si>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</si>
  <si>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</si>
  <si>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</si>
  <si>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</si>
  <si>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</si>
  <si>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</si>
  <si>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</si>
  <si>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</si>
  <si>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</si>
  <si>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</si>
  <si>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</si>
  <si>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</si>
  <si>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</si>
  <si>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</si>
  <si>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</si>
  <si>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</si>
  <si>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</si>
  <si>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</si>
  <si>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</si>
  <si>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</si>
  <si>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</si>
  <si>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</si>
  <si>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</si>
  <si>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</si>
  <si>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</si>
  <si>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</si>
  <si>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</si>
  <si>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</si>
  <si>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</si>
  <si>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</si>
  <si>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</si>
  <si>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</si>
  <si>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</si>
  <si>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</si>
  <si>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</si>
  <si>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</si>
  <si>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</si>
  <si>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</si>
  <si>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</si>
  <si>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</si>
  <si>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</si>
  <si>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</si>
  <si>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</si>
  <si>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</si>
  <si>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</si>
  <si>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</si>
  <si>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</si>
  <si>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</si>
  <si>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</si>
  <si>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</si>
  <si>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</si>
  <si>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</si>
  <si>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</si>
  <si>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</si>
  <si>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</si>
  <si>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</si>
  <si>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</si>
  <si>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</si>
  <si>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</si>
  <si>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</si>
  <si>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</si>
  <si>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</si>
  <si>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</si>
  <si>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</si>
  <si>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</si>
  <si>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</si>
  <si>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</si>
  <si>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</si>
  <si>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</si>
  <si>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</si>
  <si>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</si>
  <si>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</si>
  <si>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</si>
  <si>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</si>
  <si>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</si>
  <si>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</si>
  <si>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</si>
  <si>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</si>
  <si>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</si>
  <si>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</si>
  <si>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</si>
  <si>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</si>
  <si>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</si>
  <si>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</si>
  <si>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</si>
  <si>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</si>
  <si>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</si>
  <si>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</si>
  <si>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</si>
  <si>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</si>
  <si>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</si>
  <si>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</si>
  <si>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</si>
  <si>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</si>
  <si>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</si>
  <si>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</si>
  <si>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</si>
  <si>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</si>
  <si>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</si>
  <si>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</si>
  <si>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</si>
  <si>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</si>
  <si>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</si>
  <si>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</si>
  <si>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</si>
  <si>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</si>
  <si>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</si>
  <si>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</si>
  <si>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</si>
  <si>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</si>
  <si>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</si>
  <si>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</si>
  <si>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</si>
  <si>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</si>
  <si>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</si>
  <si>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</si>
  <si>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</si>
  <si>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</si>
  <si>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</si>
  <si>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</si>
  <si>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</si>
  <si>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</si>
  <si>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</si>
  <si>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</si>
  <si>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</si>
  <si>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</si>
  <si>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</si>
  <si>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</si>
  <si>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</si>
  <si>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</si>
  <si>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</si>
  <si>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</si>
  <si>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</si>
  <si>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</si>
  <si>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</si>
  <si>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</si>
  <si>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</si>
  <si>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</si>
  <si>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</si>
  <si>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</si>
  <si>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</si>
  <si>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</si>
  <si>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</si>
  <si>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</si>
  <si>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</si>
  <si>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</si>
  <si>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</si>
  <si>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</si>
  <si>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</si>
  <si>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</si>
  <si>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</si>
  <si>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</si>
  <si>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</si>
  <si>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</si>
  <si>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</si>
  <si>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</si>
  <si>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</si>
  <si>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</si>
  <si>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</si>
  <si>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</si>
  <si>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</si>
  <si>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</si>
  <si>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</si>
  <si>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</si>
  <si>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</si>
  <si>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</si>
  <si>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</si>
  <si>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</si>
  <si>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</si>
  <si>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</si>
  <si>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</si>
  <si>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</si>
  <si>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</si>
  <si>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</si>
  <si>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</si>
  <si>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</si>
  <si>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</si>
  <si>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</si>
  <si>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</si>
  <si>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</si>
  <si>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</si>
  <si>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</si>
  <si>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</si>
  <si>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</si>
  <si>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</si>
  <si>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</si>
  <si>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</si>
  <si>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</si>
  <si>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</si>
  <si>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</si>
  <si>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</si>
  <si>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</si>
  <si>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</si>
  <si>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</si>
  <si>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</si>
  <si>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</si>
  <si>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</si>
  <si>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</si>
  <si>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</si>
  <si>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</si>
  <si>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</si>
  <si>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</si>
  <si>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</si>
  <si>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</si>
  <si>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</si>
  <si>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</si>
  <si>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</si>
  <si>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</si>
  <si>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</si>
  <si>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</si>
  <si>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</si>
  <si>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</si>
  <si>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</si>
  <si>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</si>
  <si>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</si>
  <si>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</si>
  <si>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</si>
  <si>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</si>
  <si>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</si>
  <si>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</si>
  <si>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</si>
  <si>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</si>
  <si>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</si>
  <si>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</si>
  <si>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</si>
  <si>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</si>
  <si>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</si>
  <si>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</si>
  <si>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</si>
  <si>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</si>
  <si>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</si>
  <si>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</si>
  <si>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</si>
  <si>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</si>
  <si>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</si>
  <si>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</si>
  <si>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</si>
  <si>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</si>
  <si>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</si>
  <si>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</si>
  <si>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</si>
  <si>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</si>
  <si>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</si>
  <si>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</si>
  <si>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</si>
  <si>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</si>
  <si>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</si>
  <si>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</si>
  <si>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</si>
  <si>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</si>
  <si>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</si>
  <si>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</si>
  <si>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</si>
  <si>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</si>
  <si>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</si>
  <si>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</si>
  <si>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</si>
  <si>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</si>
  <si>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</si>
  <si>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</si>
  <si>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</si>
  <si>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</si>
  <si>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</si>
  <si>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</si>
  <si>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</si>
  <si>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</si>
  <si>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</si>
  <si>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</si>
  <si>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</si>
  <si>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</si>
  <si>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</si>
  <si>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</si>
  <si>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</si>
  <si>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</si>
  <si>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</si>
  <si>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</si>
  <si>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</si>
  <si>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</si>
  <si>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</si>
  <si>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</si>
  <si>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</si>
  <si>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</si>
  <si>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</si>
  <si>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</si>
  <si>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</si>
  <si>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</si>
  <si>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</si>
  <si>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</si>
  <si>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</si>
  <si>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</si>
  <si>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</si>
  <si>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</si>
  <si>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</si>
  <si>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</si>
  <si>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</si>
  <si>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</si>
  <si>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</si>
  <si>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</si>
  <si>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</si>
  <si>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</si>
  <si>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</si>
  <si>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</si>
  <si>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</si>
  <si>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</si>
  <si>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</si>
  <si>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</si>
  <si>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</si>
  <si>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</si>
  <si>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</si>
  <si>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</si>
  <si>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</si>
  <si>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</si>
  <si>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</si>
  <si>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</si>
  <si>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</si>
  <si>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</si>
  <si>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</si>
  <si>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</si>
  <si>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</si>
  <si>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</si>
  <si>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</si>
  <si>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</si>
  <si>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</si>
  <si>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</si>
  <si>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</si>
  <si>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</si>
  <si>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</si>
  <si>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</si>
  <si>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</si>
  <si>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</si>
  <si>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</si>
  <si>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</si>
  <si>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</si>
  <si>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</si>
  <si>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</si>
  <si>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</si>
  <si>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</si>
  <si>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</si>
  <si>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</si>
  <si>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</si>
  <si>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</si>
  <si>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</si>
  <si>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</si>
  <si>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</si>
  <si>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</si>
  <si>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</si>
  <si>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</si>
  <si>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</si>
  <si>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</si>
  <si>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</si>
  <si>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</si>
  <si>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</si>
  <si>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</si>
  <si>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</si>
  <si>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</si>
  <si>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</si>
  <si>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</si>
  <si>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</si>
  <si>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</si>
  <si>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</si>
  <si>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</si>
  <si>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</si>
  <si>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</si>
  <si>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</si>
  <si>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</si>
  <si>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</si>
  <si>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</si>
  <si>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</si>
  <si>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</si>
  <si>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</si>
  <si>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</si>
  <si>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</si>
  <si>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</si>
  <si>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</si>
  <si>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</si>
  <si>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</si>
  <si>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</si>
  <si>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</si>
  <si>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</si>
  <si>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</si>
  <si>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</si>
  <si>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</si>
  <si>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</si>
  <si>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</si>
  <si>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</si>
  <si>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</si>
  <si>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</si>
  <si>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</si>
  <si>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</si>
  <si>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</si>
  <si>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</si>
  <si>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</si>
  <si>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</si>
  <si>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</si>
  <si>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</si>
  <si>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</si>
  <si>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</si>
  <si>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</si>
  <si>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</si>
  <si>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</si>
  <si>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</si>
  <si>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</si>
  <si>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</si>
  <si>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</si>
  <si>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</si>
  <si>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</si>
  <si>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</si>
  <si>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</si>
  <si>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</si>
  <si>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</si>
  <si>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</si>
  <si>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</si>
  <si>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</si>
  <si>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</si>
  <si>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</si>
  <si>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</si>
  <si>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</si>
  <si>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</si>
  <si>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</si>
  <si>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</si>
  <si>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</si>
  <si>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</si>
  <si>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</si>
  <si>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</si>
  <si>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</si>
  <si>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</si>
  <si>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</si>
  <si>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</si>
  <si>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</si>
  <si>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</si>
  <si>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</si>
  <si>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</si>
  <si>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</si>
  <si>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</si>
  <si>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</si>
  <si>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</si>
  <si>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</si>
  <si>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</si>
  <si>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</si>
  <si>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</si>
  <si>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</si>
  <si>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</si>
  <si>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</si>
  <si>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</si>
  <si>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</si>
  <si>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</si>
  <si>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</si>
  <si>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</si>
  <si>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</si>
  <si>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</si>
  <si>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</si>
  <si>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</si>
  <si>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</si>
  <si>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</si>
  <si>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</si>
  <si>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</si>
  <si>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</si>
  <si>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</si>
  <si>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</si>
  <si>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</si>
  <si>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</si>
  <si>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</si>
  <si>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</si>
  <si>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</si>
  <si>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</si>
  <si>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</si>
  <si>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</si>
  <si>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</si>
  <si>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</si>
  <si>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</si>
  <si>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</si>
  <si>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</si>
  <si>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</si>
  <si>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</si>
  <si>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</si>
  <si>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</si>
  <si>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</si>
  <si>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</si>
  <si>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</si>
  <si>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</si>
  <si>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</si>
  <si>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</si>
  <si>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</si>
  <si>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</si>
  <si>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</si>
  <si>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</si>
  <si>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</si>
  <si>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</si>
  <si>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</si>
  <si>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</si>
  <si>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</si>
  <si>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</si>
  <si>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</si>
  <si>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</si>
  <si>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</si>
  <si>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</si>
  <si>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</si>
  <si>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</si>
  <si>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</si>
  <si>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</si>
  <si>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</si>
  <si>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</si>
  <si>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</si>
  <si>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</si>
  <si>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</si>
  <si>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</si>
  <si>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</si>
  <si>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</si>
  <si>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</si>
  <si>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</si>
  <si>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</si>
  <si>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</si>
  <si>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</si>
  <si>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</si>
  <si>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</si>
  <si>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</si>
  <si>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</si>
  <si>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</si>
  <si>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</si>
  <si>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</si>
  <si>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</si>
  <si>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</si>
  <si>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</si>
  <si>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</si>
  <si>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</si>
  <si>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</si>
  <si>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</si>
  <si>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</si>
  <si>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</si>
  <si>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</si>
  <si>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</si>
  <si>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</si>
  <si>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</si>
  <si>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</si>
  <si>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</si>
  <si>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</si>
  <si>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</si>
  <si>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</si>
  <si>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</si>
  <si>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</si>
  <si>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</si>
  <si>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</si>
  <si>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</si>
  <si>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</si>
  <si>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</si>
  <si>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</si>
  <si>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</si>
  <si>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</si>
  <si>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</si>
  <si>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</si>
  <si>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</si>
  <si>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</si>
  <si>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</si>
  <si>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</si>
  <si>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</si>
  <si>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</si>
  <si>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</si>
  <si>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</si>
  <si>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</si>
  <si>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</si>
  <si>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</si>
  <si>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</si>
  <si>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</si>
  <si>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</si>
  <si>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</si>
  <si>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</si>
  <si>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</si>
  <si>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</si>
  <si>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</si>
  <si>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</si>
  <si>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</si>
  <si>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</si>
  <si>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</si>
  <si>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</si>
  <si>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</si>
  <si>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</si>
  <si>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</si>
  <si>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</si>
  <si>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</si>
  <si>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</si>
  <si>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</si>
  <si>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</si>
  <si>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</si>
  <si>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</si>
  <si>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</si>
  <si>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</si>
  <si>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</si>
  <si>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</si>
  <si>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</si>
  <si>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</si>
  <si>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</si>
  <si>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</si>
  <si>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</si>
  <si>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</si>
  <si>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</si>
  <si>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</si>
  <si>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</si>
  <si>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</si>
  <si>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</si>
  <si>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</si>
  <si>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</si>
  <si>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</si>
  <si>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</si>
  <si>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</si>
  <si>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</si>
  <si>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</si>
  <si>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</si>
  <si>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</si>
  <si>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</si>
  <si>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</si>
  <si>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</si>
  <si>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</si>
  <si>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</si>
  <si>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</si>
  <si>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</si>
  <si>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</si>
  <si>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</si>
  <si>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</si>
  <si>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</si>
  <si>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</si>
  <si>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</si>
  <si>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</si>
  <si>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</si>
  <si>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</si>
  <si>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</si>
  <si>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</si>
  <si>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</si>
  <si>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</si>
  <si>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</si>
  <si>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</si>
  <si>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</si>
  <si>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</si>
  <si>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</si>
  <si>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</si>
  <si>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</si>
  <si>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</si>
  <si>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</si>
  <si>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</si>
  <si>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</si>
  <si>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</si>
  <si>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</si>
  <si>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</si>
  <si>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</si>
  <si>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</si>
  <si>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</si>
  <si>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</si>
  <si>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</si>
  <si>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</si>
  <si>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</si>
  <si>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</si>
  <si>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</si>
  <si>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</si>
  <si>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</si>
  <si>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</si>
  <si>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</si>
  <si>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</si>
  <si>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</si>
  <si>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</si>
  <si>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</si>
  <si>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</si>
  <si>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</si>
  <si>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</si>
  <si>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</si>
  <si>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</si>
  <si>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</si>
  <si>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</si>
  <si>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</si>
  <si>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</si>
  <si>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</si>
  <si>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</si>
  <si>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</si>
  <si>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</si>
  <si>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</si>
  <si>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</si>
  <si>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</si>
  <si>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</si>
  <si>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</si>
  <si>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</si>
  <si>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</si>
  <si>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</si>
  <si>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</si>
  <si>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</si>
  <si>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</si>
  <si>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</si>
  <si>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</si>
  <si>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</si>
  <si>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</si>
  <si>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</si>
  <si>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</si>
  <si>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</si>
  <si>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</si>
  <si>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</si>
  <si>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</si>
  <si>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</si>
  <si>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</si>
  <si>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</si>
  <si>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</si>
  <si>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</si>
  <si>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</si>
  <si>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</si>
  <si>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</si>
  <si>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</si>
  <si>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</si>
  <si>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</si>
  <si>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</si>
  <si>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</si>
  <si>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</si>
  <si>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</si>
  <si>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</si>
  <si>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</si>
  <si>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</si>
  <si>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</si>
  <si>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</si>
  <si>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</si>
  <si>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</si>
  <si>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</si>
  <si>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</si>
  <si>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</si>
  <si>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</si>
  <si>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</si>
  <si>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</si>
  <si>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</si>
  <si>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</si>
  <si>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</si>
  <si>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</si>
  <si>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</si>
  <si>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</si>
  <si>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</si>
  <si>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</si>
  <si>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</si>
  <si>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</si>
  <si>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</si>
  <si>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</si>
  <si>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</si>
  <si>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</si>
  <si>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</si>
  <si>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</si>
  <si>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</si>
  <si>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</si>
  <si>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</si>
  <si>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</si>
  <si>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</si>
  <si>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</si>
  <si>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</si>
  <si>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</si>
  <si>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</si>
  <si>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</si>
  <si>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</si>
  <si>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</si>
  <si>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</si>
  <si>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</si>
  <si>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</si>
  <si>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</si>
  <si>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</si>
  <si>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</si>
  <si>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</si>
  <si>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</si>
  <si>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</si>
  <si>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</si>
  <si>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</si>
  <si>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</si>
  <si>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</si>
  <si>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</si>
  <si>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</si>
  <si>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</si>
  <si>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</si>
  <si>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</si>
  <si>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</si>
  <si>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</si>
  <si>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</si>
  <si>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</si>
  <si>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</si>
  <si>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</si>
  <si>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</si>
  <si>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</si>
  <si>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</si>
  <si>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</si>
  <si>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</si>
  <si>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</si>
  <si>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</si>
  <si>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</si>
  <si>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</si>
  <si>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</si>
  <si>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</si>
  <si>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</si>
  <si>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</si>
  <si>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</si>
  <si>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</si>
  <si>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</si>
  <si>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</si>
  <si>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</si>
  <si>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</si>
  <si>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</si>
  <si>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</si>
  <si>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</si>
  <si>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</si>
  <si>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</si>
  <si>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</si>
  <si>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</si>
  <si>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</si>
  <si>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</si>
  <si>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</si>
  <si>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</si>
  <si>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</si>
  <si>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</si>
  <si>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</si>
  <si>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</si>
  <si>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</si>
  <si>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</si>
  <si>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</si>
  <si>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</si>
  <si>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</si>
  <si>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</si>
  <si>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</si>
  <si>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</si>
  <si>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</si>
  <si>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</si>
  <si>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</si>
  <si>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</si>
  <si>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</si>
  <si>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</si>
  <si>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</si>
  <si>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</si>
  <si>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</si>
  <si>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</si>
  <si>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</si>
  <si>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</si>
  <si>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</si>
  <si>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</si>
  <si>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</si>
  <si>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</si>
  <si>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</si>
  <si>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</si>
  <si>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</si>
  <si>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</si>
  <si>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</si>
  <si>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</si>
  <si>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</si>
  <si>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</si>
  <si>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</si>
  <si>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</si>
  <si>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</si>
  <si>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</si>
  <si>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</si>
  <si>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</si>
  <si>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</si>
  <si>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</si>
  <si>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</si>
  <si>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</si>
  <si>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</si>
  <si>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</si>
  <si>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</si>
  <si>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</si>
  <si>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</si>
  <si>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</si>
  <si>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</si>
  <si>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</si>
  <si>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</si>
  <si>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</si>
  <si>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</si>
  <si>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</si>
  <si>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</si>
  <si>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</si>
  <si>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</si>
  <si>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</si>
  <si>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</si>
  <si>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</si>
  <si>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</si>
  <si>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</si>
  <si>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</si>
  <si>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</si>
  <si>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</si>
  <si>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</si>
  <si>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</si>
  <si>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</si>
  <si>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</si>
  <si>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</si>
  <si>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</si>
  <si>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</si>
  <si>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</si>
  <si>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</si>
  <si>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</si>
  <si>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</si>
  <si>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</si>
  <si>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</si>
  <si>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</si>
  <si>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</si>
  <si>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</si>
  <si>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</si>
  <si>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</si>
  <si>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</si>
  <si>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</si>
  <si>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</si>
  <si>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</si>
  <si>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</si>
  <si>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</si>
  <si>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</si>
  <si>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</si>
  <si>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</si>
  <si>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</si>
  <si>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</si>
  <si>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</si>
  <si>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</si>
  <si>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</si>
  <si>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</si>
  <si>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</si>
  <si>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</si>
  <si>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</si>
  <si>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</si>
  <si>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</si>
  <si>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</si>
  <si>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</si>
  <si>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</si>
  <si>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</si>
  <si>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</si>
  <si>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</si>
  <si>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</si>
  <si>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</si>
  <si>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</si>
  <si>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</si>
  <si>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</si>
  <si>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</si>
  <si>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</si>
  <si>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</si>
  <si>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</si>
  <si>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</si>
  <si>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</si>
  <si>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</si>
  <si>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</si>
  <si>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</si>
  <si>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</si>
  <si>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</si>
  <si>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</si>
  <si>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</si>
  <si>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</si>
  <si>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</si>
  <si>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</si>
  <si>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</si>
  <si>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</si>
  <si>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</si>
  <si>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</si>
  <si>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</si>
  <si>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</si>
  <si>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</si>
  <si>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</si>
  <si>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</si>
  <si>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</si>
  <si>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</si>
  <si>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</si>
  <si>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</si>
  <si>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</si>
  <si>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</si>
  <si>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</si>
  <si>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</si>
  <si>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</si>
  <si>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</si>
  <si>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</si>
  <si>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</si>
  <si>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</si>
  <si>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</si>
  <si>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</si>
  <si>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</si>
  <si>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</si>
  <si>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</si>
  <si>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</si>
  <si>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</si>
  <si>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</si>
  <si>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</si>
  <si>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</si>
  <si>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</si>
  <si>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</si>
  <si>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</si>
  <si>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</si>
  <si>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</si>
  <si>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</si>
  <si>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</si>
  <si>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</si>
  <si>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</si>
  <si>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</si>
  <si>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</si>
  <si>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</si>
  <si>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</si>
  <si>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</si>
  <si>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</si>
  <si>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</si>
  <si>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</si>
  <si>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</si>
  <si>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</si>
  <si>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</si>
  <si>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</si>
  <si>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</si>
  <si>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</si>
  <si>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</si>
  <si>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</si>
  <si>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</si>
  <si>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</si>
  <si>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</si>
  <si>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</si>
  <si>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</si>
  <si>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</si>
  <si>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</si>
  <si>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</si>
  <si>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</si>
  <si>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</si>
  <si>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</si>
  <si>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</si>
  <si>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</si>
  <si>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</si>
  <si>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</si>
  <si>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</si>
  <si>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</si>
  <si>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</si>
  <si>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</si>
  <si>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</si>
  <si>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</si>
  <si>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</si>
  <si>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</si>
  <si>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</si>
  <si>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</si>
  <si>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</si>
  <si>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</si>
  <si>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</si>
  <si>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</si>
  <si>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</si>
  <si>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</si>
  <si>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</si>
  <si>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</si>
  <si>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</si>
  <si>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</si>
  <si>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</si>
  <si>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</si>
  <si>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</si>
  <si>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</si>
  <si>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</si>
  <si>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</si>
  <si>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</si>
  <si>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</si>
  <si>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</si>
  <si>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</si>
  <si>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</si>
  <si>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</si>
  <si>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</si>
  <si>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</si>
  <si>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</si>
  <si>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</si>
  <si>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</si>
  <si>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</si>
  <si>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</si>
  <si>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</si>
  <si>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</si>
  <si>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</si>
  <si>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</si>
  <si>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</si>
  <si>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</si>
  <si>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</si>
  <si>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</si>
  <si>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</si>
  <si>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</si>
  <si>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</si>
  <si>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</si>
  <si>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</si>
  <si>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</si>
  <si>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</si>
  <si>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</si>
  <si>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</si>
  <si>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</si>
  <si>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</si>
  <si>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</si>
  <si>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</si>
  <si>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</si>
  <si>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</si>
  <si>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</si>
  <si>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</si>
  <si>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</si>
  <si>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</si>
  <si>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</si>
  <si>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</si>
  <si>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</si>
  <si>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</si>
  <si>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</si>
  <si>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</si>
  <si>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</si>
  <si>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</si>
  <si>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</si>
  <si>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</si>
  <si>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</si>
  <si>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</si>
  <si>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</si>
  <si>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</si>
  <si>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</si>
  <si>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</si>
  <si>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</si>
  <si>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</si>
  <si>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</si>
  <si>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</si>
  <si>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</si>
  <si>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</si>
  <si>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</si>
  <si>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</si>
  <si>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</si>
  <si>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</si>
  <si>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</si>
  <si>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</si>
  <si>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</si>
  <si>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</si>
  <si>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</si>
  <si>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</si>
  <si>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</si>
  <si>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</si>
  <si>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</si>
  <si>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</si>
  <si>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</si>
  <si>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</si>
  <si>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</si>
  <si>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</si>
  <si>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</si>
  <si>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</si>
  <si>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</si>
  <si>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</si>
  <si>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</si>
  <si>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</si>
  <si>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</si>
  <si>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</si>
  <si>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</si>
  <si>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</si>
  <si>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</si>
  <si>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</si>
  <si>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</si>
  <si>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</si>
  <si>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</si>
  <si>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</si>
  <si>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</si>
  <si>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</si>
  <si>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</si>
  <si>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</si>
  <si>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</si>
  <si>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</si>
  <si>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</si>
  <si>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</si>
  <si>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</si>
  <si>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</si>
  <si>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</si>
  <si>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</si>
  <si>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</si>
  <si>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</si>
  <si>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</si>
  <si>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</si>
  <si>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</si>
  <si>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</si>
  <si>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</si>
  <si>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</si>
  <si>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</si>
  <si>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</si>
  <si>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</si>
  <si>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</si>
  <si>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</si>
  <si>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</si>
  <si>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</si>
  <si>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</si>
  <si>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</si>
  <si>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</si>
  <si>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</si>
  <si>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</si>
  <si>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</si>
  <si>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</si>
  <si>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</si>
  <si>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</si>
  <si>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</si>
  <si>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</si>
  <si>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</si>
  <si>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</si>
  <si>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</si>
  <si>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</si>
  <si>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</si>
  <si>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</si>
  <si>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</si>
  <si>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</si>
  <si>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</si>
  <si>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</si>
  <si>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</si>
  <si>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</si>
  <si>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</si>
  <si>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</si>
  <si>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</si>
  <si>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</si>
  <si>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</si>
  <si>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</si>
  <si>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</si>
  <si>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</si>
  <si>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</si>
  <si>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</si>
  <si>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</si>
  <si>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</si>
  <si>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</si>
  <si>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</si>
  <si>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</si>
  <si>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</si>
  <si>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</si>
  <si>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</si>
  <si>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</si>
  <si>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</si>
  <si>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</si>
  <si>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</si>
  <si>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</si>
  <si>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</si>
  <si>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</si>
  <si>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</si>
  <si>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</si>
  <si>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</si>
  <si>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</si>
  <si>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</si>
  <si>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</si>
  <si>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</si>
  <si>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</si>
  <si>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</si>
  <si>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</si>
  <si>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</si>
  <si>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</si>
  <si>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</si>
  <si>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</si>
  <si>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</si>
  <si>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</si>
  <si>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</si>
  <si>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</si>
  <si>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</si>
  <si>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</si>
  <si>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</si>
  <si>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</si>
  <si>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</si>
  <si>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</si>
  <si>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</si>
  <si>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</si>
  <si>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</si>
  <si>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</si>
  <si>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</si>
  <si>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</si>
  <si>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</si>
  <si>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</si>
  <si>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</si>
  <si>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</si>
  <si>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</si>
  <si>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</si>
  <si>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</si>
  <si>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</si>
  <si>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</si>
  <si>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</si>
  <si>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</si>
  <si>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</si>
  <si>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</si>
  <si>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</si>
  <si>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</si>
  <si>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</si>
  <si>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</si>
  <si>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</si>
  <si>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</si>
  <si>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</si>
  <si>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</si>
  <si>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</si>
  <si>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</si>
  <si>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</si>
  <si>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</si>
  <si>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</si>
  <si>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</si>
  <si>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</si>
  <si>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</si>
  <si>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</si>
  <si>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</si>
  <si>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</si>
  <si>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</si>
  <si>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</si>
  <si>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</si>
  <si>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</si>
  <si>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</si>
  <si>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</si>
  <si>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</si>
  <si>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</si>
  <si>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</si>
  <si>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</si>
  <si>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</si>
  <si>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</si>
  <si>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</si>
  <si>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</si>
  <si>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</si>
  <si>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</si>
  <si>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</si>
  <si>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</si>
  <si>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</si>
  <si>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</si>
  <si>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</si>
  <si>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</si>
  <si>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</si>
  <si>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</si>
  <si>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</si>
  <si>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</si>
  <si>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</si>
  <si>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</si>
  <si>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</si>
  <si>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</si>
  <si>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</si>
  <si>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</si>
  <si>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</si>
  <si>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</si>
  <si>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</si>
  <si>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</si>
  <si>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</si>
  <si>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</si>
  <si>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</si>
  <si>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</si>
  <si>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</si>
  <si>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</si>
  <si>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</si>
  <si>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</si>
  <si>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</si>
  <si>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</si>
  <si>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</si>
  <si>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</si>
  <si>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</si>
  <si>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</si>
  <si>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</si>
  <si>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</si>
  <si>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</si>
  <si>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</si>
  <si>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</si>
  <si>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</si>
  <si>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</si>
  <si>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</si>
  <si>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</si>
  <si>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</si>
  <si>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</si>
  <si>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</si>
  <si>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</si>
  <si>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</si>
  <si>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</si>
  <si>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</si>
  <si>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</si>
  <si>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</si>
  <si>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</si>
  <si>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</si>
  <si>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</si>
  <si>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</si>
  <si>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</si>
  <si>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</si>
  <si>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</si>
  <si>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</si>
  <si>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</si>
  <si>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</si>
  <si>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</si>
  <si>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</si>
  <si>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</si>
  <si>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</si>
  <si>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</si>
  <si>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</si>
  <si>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</si>
  <si>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</si>
  <si>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</si>
  <si>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</si>
  <si>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</si>
  <si>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</si>
  <si>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</si>
  <si>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</si>
  <si>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</si>
  <si>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</si>
  <si>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</si>
  <si>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</si>
  <si>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</si>
  <si>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</si>
  <si>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</si>
  <si>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</si>
  <si>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</si>
  <si>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</si>
  <si>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</si>
  <si>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</si>
  <si>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</si>
  <si>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</si>
  <si>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</si>
  <si>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</si>
  <si>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</si>
  <si>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</si>
  <si>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</si>
  <si>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</si>
  <si>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</si>
  <si>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</si>
  <si>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</si>
  <si>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</si>
  <si>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</si>
  <si>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</si>
  <si>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</si>
  <si>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</si>
  <si>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</si>
  <si>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</si>
  <si>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</si>
  <si>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</si>
  <si>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</si>
  <si>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</si>
  <si>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</si>
  <si>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</si>
  <si>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</si>
  <si>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</si>
  <si>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</si>
  <si>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</si>
  <si>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</si>
  <si>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</si>
  <si>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</si>
  <si>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</si>
  <si>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</si>
  <si>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</si>
  <si>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</si>
  <si>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</si>
  <si>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</si>
  <si>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</si>
  <si>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</si>
  <si>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</si>
  <si>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</si>
  <si>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</si>
  <si>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</si>
  <si>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</si>
  <si>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</si>
  <si>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</si>
  <si>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</si>
  <si>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</si>
  <si>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</si>
  <si>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</si>
  <si>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</si>
  <si>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</si>
  <si>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</si>
  <si>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</si>
  <si>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</si>
  <si>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</si>
  <si>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</si>
  <si>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</si>
  <si>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</si>
  <si>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</si>
  <si>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</si>
  <si>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</si>
  <si>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</si>
  <si>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</si>
  <si>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</si>
  <si>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</si>
  <si>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</si>
  <si>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</si>
  <si>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</si>
  <si>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</si>
  <si>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</si>
  <si>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</si>
  <si>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</si>
  <si>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</si>
  <si>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</si>
  <si>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</si>
  <si>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</si>
  <si>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</si>
  <si>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</si>
  <si>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</si>
  <si>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</si>
  <si>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</si>
  <si>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</si>
  <si>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</si>
  <si>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</si>
  <si>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</si>
  <si>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</si>
  <si>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</si>
  <si>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</si>
  <si>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</si>
  <si>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</si>
  <si>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</si>
  <si>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</si>
  <si>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</si>
  <si>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</si>
  <si>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</si>
  <si>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</si>
  <si>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</si>
  <si>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</si>
  <si>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</si>
  <si>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</si>
  <si>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</si>
  <si>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</si>
  <si>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</si>
  <si>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</si>
  <si>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</si>
  <si>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</si>
  <si>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</si>
  <si>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</si>
  <si>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</si>
  <si>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</si>
  <si>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</si>
  <si>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</si>
  <si>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</si>
  <si>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</si>
  <si>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</si>
  <si>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</si>
  <si>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</si>
  <si>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</si>
  <si>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</si>
  <si>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</si>
  <si>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</si>
  <si>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</si>
  <si>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</si>
  <si>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</si>
  <si>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</si>
  <si>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</si>
  <si>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</si>
  <si>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</si>
  <si>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</si>
  <si>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</si>
  <si>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</si>
  <si>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</si>
  <si>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</si>
  <si>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</si>
  <si>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</si>
  <si>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</si>
  <si>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</si>
  <si>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</si>
  <si>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</si>
  <si>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</si>
  <si>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</si>
  <si>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</si>
  <si>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</si>
  <si>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</si>
  <si>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</si>
  <si>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</si>
  <si>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</si>
  <si>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</si>
  <si>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</si>
  <si>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</si>
  <si>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</si>
  <si>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</si>
  <si>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</si>
  <si>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</si>
  <si>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</si>
  <si>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</si>
  <si>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</si>
  <si>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</si>
  <si>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</si>
  <si>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</si>
  <si>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</si>
  <si>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</si>
  <si>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</si>
  <si>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</si>
  <si>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</si>
  <si>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</si>
  <si>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</si>
  <si>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</si>
  <si>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</si>
  <si>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</si>
  <si>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</si>
  <si>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</si>
  <si>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</si>
  <si>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</si>
  <si>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</si>
  <si>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</si>
  <si>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</si>
  <si>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</si>
  <si>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</si>
  <si>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</si>
  <si>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</si>
  <si>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</si>
  <si>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</si>
  <si>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</si>
  <si>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</si>
  <si>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</si>
  <si>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</si>
  <si>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</si>
  <si>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</si>
  <si>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</si>
  <si>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</si>
  <si>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</si>
  <si>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</si>
  <si>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</si>
  <si>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</si>
  <si>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</si>
  <si>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</si>
  <si>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</si>
  <si>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</si>
  <si>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</si>
  <si>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</si>
  <si>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</si>
  <si>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</si>
  <si>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</si>
  <si>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</si>
  <si>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</si>
  <si>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</si>
  <si>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</si>
  <si>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</si>
  <si>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</si>
  <si>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</si>
  <si>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</si>
  <si>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</si>
  <si>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</si>
  <si>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</si>
  <si>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</si>
  <si>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</si>
  <si>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</si>
  <si>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</si>
  <si>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</si>
  <si>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</si>
  <si>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</si>
  <si>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</si>
  <si>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</si>
  <si>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</si>
  <si>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</si>
  <si>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</si>
  <si>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</si>
  <si>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</si>
  <si>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</si>
  <si>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</si>
  <si>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</si>
  <si>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</si>
  <si>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</si>
  <si>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</si>
  <si>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</si>
  <si>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</si>
  <si>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</si>
  <si>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</si>
  <si>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</si>
  <si>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</si>
  <si>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</si>
  <si>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</si>
  <si>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</si>
  <si>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</si>
  <si>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</si>
  <si>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</si>
  <si>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</si>
  <si>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</si>
  <si>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</si>
  <si>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</si>
  <si>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</si>
  <si>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</si>
  <si>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</si>
  <si>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</si>
  <si>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</si>
  <si>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</si>
  <si>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</si>
  <si>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</si>
  <si>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</si>
  <si>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</si>
  <si>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</si>
  <si>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</si>
  <si>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</si>
  <si>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</si>
  <si>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</si>
  <si>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</si>
  <si>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</si>
  <si>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</si>
  <si>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</si>
  <si>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</si>
  <si>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</si>
  <si>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</si>
  <si>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</si>
  <si>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</si>
  <si>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</si>
  <si>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</si>
  <si>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</si>
  <si>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</si>
  <si>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</si>
  <si>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</si>
  <si>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</si>
  <si>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</si>
  <si>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</si>
  <si>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</si>
  <si>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</si>
  <si>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</si>
  <si>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</si>
  <si>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</si>
  <si>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</si>
  <si>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</si>
  <si>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</si>
  <si>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</si>
  <si>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</si>
  <si>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</si>
  <si>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</si>
  <si>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</si>
  <si>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</si>
  <si>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</si>
  <si>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</si>
  <si>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</si>
  <si>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</si>
  <si>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</si>
  <si>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</si>
  <si>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</si>
  <si>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</si>
  <si>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</si>
  <si>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</si>
  <si>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</si>
  <si>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</si>
  <si>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</si>
  <si>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</si>
  <si>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</si>
  <si>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</si>
  <si>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</si>
  <si>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</si>
  <si>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</si>
  <si>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</si>
  <si>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</si>
  <si>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</si>
  <si>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</si>
  <si>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</si>
  <si>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</si>
  <si>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</si>
  <si>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</si>
  <si>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</si>
  <si>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</si>
  <si>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</si>
  <si>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</si>
  <si>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</si>
  <si>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</si>
  <si>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</si>
  <si>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</si>
  <si>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</si>
  <si>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</si>
  <si>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</si>
  <si>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</si>
  <si>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</si>
  <si>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</si>
  <si>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</si>
  <si>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</si>
  <si>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</si>
  <si>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</si>
  <si>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</si>
  <si>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</si>
  <si>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</si>
  <si>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</si>
  <si>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</si>
  <si>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</si>
  <si>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</si>
  <si>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</si>
  <si>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</si>
  <si>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</si>
  <si>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</si>
  <si>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</si>
  <si>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</si>
  <si>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</si>
  <si>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</si>
  <si>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</si>
  <si>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</si>
  <si>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</si>
  <si>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</si>
  <si>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</si>
  <si>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</si>
  <si>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</si>
  <si>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</si>
  <si>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</si>
  <si>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</si>
  <si>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</si>
  <si>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</si>
  <si>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</si>
  <si>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</si>
  <si>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</si>
  <si>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</si>
  <si>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</si>
  <si>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</si>
  <si>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</si>
  <si>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</si>
  <si>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</si>
  <si>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</si>
  <si>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</si>
  <si>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</si>
  <si>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</si>
  <si>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</si>
  <si>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</si>
  <si>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</si>
  <si>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</si>
  <si>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</si>
  <si>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</si>
  <si>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</si>
  <si>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</si>
  <si>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</si>
  <si>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</si>
  <si>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</si>
  <si>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</si>
  <si>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</si>
  <si>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</si>
  <si>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</si>
  <si>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</si>
  <si>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</si>
  <si>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</si>
  <si>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</si>
  <si>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</si>
  <si>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</si>
  <si>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</si>
  <si>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</si>
  <si>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</si>
  <si>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</si>
  <si>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</si>
  <si>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</si>
  <si>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</si>
  <si>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</si>
  <si>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</si>
  <si>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</si>
  <si>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</si>
  <si>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</si>
  <si>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</si>
  <si>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</si>
  <si>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</si>
  <si>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</si>
  <si>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</si>
  <si>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</si>
  <si>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</si>
  <si>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</si>
  <si>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</si>
  <si>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</si>
  <si>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</si>
  <si>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</si>
  <si>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</si>
  <si>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</si>
  <si>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</si>
  <si>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</si>
  <si>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</si>
  <si>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</si>
  <si>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</si>
  <si>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</si>
  <si>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</si>
  <si>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</si>
  <si>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</si>
  <si>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</si>
  <si>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</si>
  <si>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</si>
  <si>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</si>
  <si>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</si>
  <si>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</si>
  <si>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</si>
  <si>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</si>
  <si>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</si>
  <si>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</si>
  <si>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</si>
  <si>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</si>
  <si>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</si>
  <si>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</si>
  <si>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</si>
  <si>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</si>
  <si>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</si>
  <si>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</si>
  <si>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</si>
  <si>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</si>
  <si>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</si>
  <si>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</si>
  <si>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</si>
  <si>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</si>
  <si>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</si>
  <si>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</si>
  <si>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</si>
  <si>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</si>
  <si>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</si>
  <si>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</si>
  <si>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</si>
  <si>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</si>
  <si>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</si>
  <si>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</si>
  <si>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</si>
  <si>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</si>
  <si>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</si>
  <si>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</si>
  <si>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</si>
  <si>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</si>
  <si>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</si>
  <si>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</si>
  <si>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</si>
  <si>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</si>
  <si>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</si>
  <si>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</si>
  <si>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</si>
  <si>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</si>
  <si>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</si>
  <si>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</si>
  <si>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</si>
  <si>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</si>
  <si>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</si>
  <si>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</si>
  <si>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</si>
  <si>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</si>
  <si>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</si>
  <si>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</si>
  <si>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</si>
  <si>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</si>
  <si>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</si>
  <si>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</si>
  <si>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</si>
  <si>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</si>
  <si>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</si>
  <si>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</si>
  <si>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</si>
  <si>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</si>
  <si>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</si>
  <si>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</si>
  <si>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</si>
  <si>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</si>
  <si>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</si>
  <si>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</si>
  <si>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</si>
  <si>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</si>
  <si>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</si>
  <si>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</si>
  <si>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</si>
  <si>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</si>
  <si>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</si>
  <si>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</si>
  <si>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</si>
  <si>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</si>
  <si>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</si>
  <si>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</si>
  <si>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</si>
  <si>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</si>
  <si>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</si>
  <si>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</si>
  <si>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</si>
  <si>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</si>
  <si>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</si>
  <si>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</si>
  <si>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</si>
  <si>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</si>
  <si>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</si>
  <si>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</si>
  <si>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</si>
  <si>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</si>
  <si>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</si>
  <si>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</si>
  <si>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</si>
  <si>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</si>
  <si>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</si>
  <si>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</si>
  <si>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</si>
  <si>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</si>
  <si>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</si>
  <si>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</si>
  <si>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</si>
  <si>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</si>
  <si>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</si>
  <si>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</si>
  <si>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</si>
  <si>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</si>
  <si>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</si>
  <si>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</si>
  <si>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</si>
  <si>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</si>
  <si>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</si>
  <si>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</si>
  <si>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</si>
  <si>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</si>
  <si>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</si>
  <si>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</si>
  <si>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</si>
  <si>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</si>
  <si>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</si>
  <si>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</si>
  <si>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</si>
  <si>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</si>
  <si>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</si>
  <si>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</si>
  <si>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</si>
  <si>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</si>
  <si>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</si>
  <si>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</si>
  <si>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</si>
  <si>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</si>
  <si>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</si>
  <si>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</si>
  <si>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</si>
  <si>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</si>
  <si>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</si>
  <si>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</si>
  <si>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</si>
  <si>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</si>
  <si>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</si>
  <si>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</si>
  <si>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</si>
  <si>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</si>
  <si>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</si>
  <si>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</si>
  <si>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</si>
  <si>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</si>
  <si>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</si>
  <si>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</si>
  <si>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</si>
  <si>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</si>
  <si>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</si>
  <si>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</si>
  <si>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</si>
  <si>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</si>
  <si>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</si>
  <si>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</si>
  <si>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</si>
  <si>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</si>
  <si>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</si>
  <si>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</si>
  <si>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</si>
  <si>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</si>
  <si>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</si>
  <si>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</si>
  <si>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</si>
  <si>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</si>
  <si>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</si>
  <si>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</si>
  <si>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</si>
  <si>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</si>
  <si>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</si>
  <si>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</si>
  <si>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</si>
  <si>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</si>
  <si>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</si>
  <si>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</si>
  <si>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</si>
  <si>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</si>
  <si>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</si>
  <si>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</si>
  <si>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</si>
  <si>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</si>
  <si>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</si>
  <si>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</si>
  <si>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</si>
  <si>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</si>
  <si>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</si>
  <si>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</si>
  <si>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</si>
  <si>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</si>
  <si>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</si>
  <si>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</si>
  <si>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</si>
  <si>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</si>
  <si>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</si>
  <si>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</si>
  <si>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</si>
  <si>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</si>
  <si>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</si>
  <si>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</si>
  <si>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</si>
  <si>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</si>
  <si>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</si>
  <si>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</si>
  <si>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</si>
  <si>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</si>
  <si>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</si>
  <si>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</si>
  <si>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</si>
  <si>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</si>
  <si>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</si>
  <si>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</si>
  <si>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</si>
  <si>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</si>
  <si>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</si>
  <si>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</si>
  <si>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</si>
  <si>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</si>
  <si>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</si>
  <si>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</si>
  <si>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</si>
  <si>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</si>
  <si>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</si>
  <si>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</si>
  <si>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</si>
  <si>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</si>
  <si>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</si>
  <si>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</si>
  <si>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</si>
  <si>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</si>
  <si>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</si>
  <si>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</si>
  <si>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</si>
  <si>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</si>
  <si>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</si>
  <si>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</si>
  <si>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</si>
  <si>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</si>
  <si>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</si>
  <si>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</si>
  <si>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</si>
  <si>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</si>
  <si>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</si>
  <si>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</si>
  <si>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</si>
  <si>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</si>
  <si>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</si>
  <si>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</si>
  <si>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</si>
  <si>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</si>
  <si>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</si>
  <si>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</si>
  <si>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</si>
  <si>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</si>
  <si>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</si>
  <si>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</si>
  <si>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</si>
  <si>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</si>
  <si>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</si>
  <si>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</si>
  <si>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</si>
  <si>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</si>
  <si>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</si>
  <si>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</si>
  <si>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</si>
  <si>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</si>
  <si>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</si>
  <si>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</si>
  <si>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</si>
  <si>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</si>
  <si>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</si>
  <si>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</si>
  <si>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</si>
  <si>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</si>
  <si>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</si>
  <si>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</si>
  <si>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</si>
  <si>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</si>
  <si>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</si>
  <si>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</si>
  <si>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</si>
  <si>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</si>
  <si>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</si>
  <si>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</si>
  <si>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</si>
  <si>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</si>
  <si>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</si>
  <si>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</si>
  <si>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</si>
  <si>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</si>
  <si>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</si>
  <si>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</si>
  <si>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</si>
  <si>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</si>
  <si>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</si>
  <si>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</si>
  <si>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</si>
  <si>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</si>
  <si>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</si>
  <si>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</si>
  <si>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</si>
  <si>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</si>
  <si>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</si>
  <si>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</si>
  <si>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</si>
  <si>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</si>
  <si>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</si>
  <si>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</si>
  <si>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</si>
  <si>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</si>
  <si>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</si>
  <si>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</si>
  <si>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</si>
  <si>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</si>
  <si>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</si>
  <si>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</si>
  <si>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</si>
  <si>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</si>
  <si>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</si>
  <si>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</si>
  <si>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</si>
  <si>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</si>
  <si>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</si>
  <si>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</si>
  <si>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</si>
  <si>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</si>
  <si>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</si>
  <si>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</si>
  <si>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</si>
  <si>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</si>
  <si>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</si>
  <si>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</si>
  <si>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</si>
  <si>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</si>
  <si>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</si>
  <si>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</si>
  <si>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</si>
  <si>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</si>
  <si>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</si>
  <si>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</si>
  <si>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</si>
  <si>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</si>
  <si>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</si>
  <si>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</si>
  <si>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</si>
  <si>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</si>
  <si>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</si>
  <si>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</si>
  <si>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</si>
  <si>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</si>
  <si>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</si>
  <si>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</si>
  <si>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</si>
  <si>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</si>
  <si>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</si>
  <si>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</si>
  <si>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</si>
  <si>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</si>
  <si>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</si>
  <si>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</si>
  <si>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</si>
  <si>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</si>
  <si>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</si>
  <si>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</si>
  <si>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</si>
  <si>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</si>
  <si>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</si>
  <si>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</si>
  <si>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</si>
  <si>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</si>
  <si>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</si>
  <si>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</si>
  <si>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</si>
  <si>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</si>
  <si>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</si>
  <si>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</si>
  <si>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</si>
  <si>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</si>
  <si>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</si>
  <si>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</si>
  <si>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</si>
  <si>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</si>
  <si>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</si>
  <si>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</si>
  <si>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</si>
  <si>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</si>
  <si>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</si>
  <si>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</si>
  <si>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</si>
  <si>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</si>
  <si>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</si>
  <si>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</si>
  <si>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</si>
  <si>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</si>
  <si>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</si>
  <si>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</si>
  <si>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</si>
  <si>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</si>
  <si>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</si>
  <si>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</si>
  <si>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</si>
  <si>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</si>
  <si>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</si>
  <si>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</si>
  <si>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</si>
  <si>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</si>
  <si>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</si>
  <si>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</si>
  <si>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</si>
  <si>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</si>
  <si>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</si>
  <si>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</si>
  <si>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</si>
  <si>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</si>
  <si>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</si>
  <si>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</si>
  <si>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</si>
  <si>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</si>
  <si>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</si>
  <si>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</si>
  <si>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</si>
  <si>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</si>
  <si>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</si>
  <si>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</si>
  <si>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</si>
  <si>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</si>
  <si>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</si>
  <si>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</si>
  <si>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</si>
  <si>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</si>
  <si>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</si>
  <si>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</si>
  <si>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</si>
  <si>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</si>
  <si>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</si>
  <si>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</si>
  <si>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</si>
  <si>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</si>
  <si>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</si>
  <si>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</si>
  <si>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</si>
  <si>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</si>
  <si>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</si>
  <si>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</si>
  <si>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</si>
  <si>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</si>
  <si>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</si>
  <si>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</si>
  <si>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</si>
  <si>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</si>
  <si>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</si>
  <si>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</si>
  <si>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</si>
  <si>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</si>
  <si>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</si>
  <si>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</si>
  <si>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</si>
  <si>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</si>
  <si>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</si>
  <si>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</si>
  <si>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</si>
  <si>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</si>
  <si>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</si>
  <si>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</si>
  <si>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</si>
  <si>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</si>
  <si>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</si>
  <si>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</si>
  <si>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</si>
  <si>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</si>
  <si>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</si>
  <si>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</si>
  <si>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</si>
  <si>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</si>
  <si>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</si>
  <si>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</si>
  <si>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</si>
  <si>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</si>
  <si>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</si>
  <si>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</si>
  <si>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</si>
  <si>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</si>
  <si>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</si>
  <si>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</si>
  <si>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</si>
  <si>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</si>
  <si>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</si>
  <si>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</si>
  <si>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</si>
  <si>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</si>
  <si>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</si>
  <si>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</si>
  <si>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</si>
  <si>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</si>
  <si>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</si>
  <si>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</si>
  <si>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</si>
  <si>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</si>
  <si>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</si>
  <si>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</si>
  <si>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</si>
  <si>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</si>
  <si>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</si>
  <si>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</si>
  <si>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</si>
  <si>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</si>
  <si>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</si>
  <si>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</si>
  <si>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</si>
  <si>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</si>
  <si>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</si>
  <si>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</si>
  <si>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</si>
  <si>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</si>
  <si>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</si>
  <si>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</si>
  <si>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</si>
  <si>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</si>
  <si>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</si>
  <si>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</si>
  <si>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</si>
  <si>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</si>
  <si>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</si>
  <si>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</si>
  <si>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</si>
  <si>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</si>
  <si>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</si>
  <si>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</si>
  <si>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</si>
  <si>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</si>
  <si>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</si>
  <si>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</si>
  <si>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</si>
  <si>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</si>
  <si>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</si>
  <si>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</si>
  <si>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</si>
  <si>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</si>
  <si>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</si>
  <si>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</si>
  <si>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</si>
  <si>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</si>
  <si>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</si>
  <si>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</si>
  <si>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</si>
  <si>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</si>
  <si>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</si>
  <si>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</si>
  <si>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</si>
  <si>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</si>
  <si>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</si>
  <si>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</si>
  <si>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</si>
  <si>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</si>
  <si>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</si>
  <si>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</si>
  <si>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</si>
  <si>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</si>
  <si>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</si>
  <si>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</si>
  <si>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</si>
  <si>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</si>
  <si>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</si>
  <si>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</si>
  <si>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</si>
  <si>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</si>
  <si>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</si>
  <si>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</si>
  <si>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</si>
  <si>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</si>
  <si>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</si>
  <si>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</si>
  <si>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</si>
  <si>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</si>
  <si>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</si>
  <si>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</si>
  <si>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</si>
  <si>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</si>
  <si>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</si>
  <si>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</si>
  <si>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</si>
  <si>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</si>
  <si>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</si>
  <si>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</si>
  <si>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</si>
  <si>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</si>
  <si>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</si>
  <si>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</si>
  <si>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</si>
  <si>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</si>
  <si>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</si>
  <si>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</si>
  <si>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</si>
  <si>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</si>
  <si>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</si>
  <si>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</si>
  <si>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</si>
  <si>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</si>
  <si>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</si>
  <si>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</si>
  <si>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</si>
  <si>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</si>
  <si>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</si>
  <si>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</si>
  <si>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</si>
  <si>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</si>
  <si>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</si>
  <si>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</si>
  <si>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</si>
  <si>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</si>
  <si>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</si>
  <si>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</si>
  <si>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</si>
  <si>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</si>
  <si>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</si>
  <si>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</si>
  <si>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</si>
  <si>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</si>
  <si>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</si>
  <si>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</si>
  <si>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</si>
  <si>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</si>
  <si>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</si>
  <si>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</si>
  <si>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</si>
  <si>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</si>
  <si>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</si>
  <si>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</si>
  <si>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</si>
  <si>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</si>
  <si>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</si>
  <si>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</si>
  <si>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</si>
  <si>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</si>
  <si>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</si>
  <si>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</si>
  <si>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</si>
  <si>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</si>
  <si>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</si>
  <si>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</si>
  <si>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</si>
  <si>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</si>
  <si>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</si>
  <si>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</si>
  <si>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</si>
  <si>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</si>
  <si>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</si>
  <si>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</si>
  <si>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</si>
  <si>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</si>
  <si>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</si>
  <si>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</si>
  <si>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</si>
  <si>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</si>
  <si>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</si>
  <si>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</si>
  <si>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</si>
  <si>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</si>
  <si>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</si>
  <si>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</si>
  <si>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</si>
  <si>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</si>
  <si>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</si>
  <si>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</si>
  <si>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</si>
  <si>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</si>
  <si>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</si>
  <si>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</si>
  <si>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</si>
  <si>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</si>
  <si>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</si>
  <si>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</si>
  <si>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</si>
  <si>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</si>
  <si>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</si>
  <si>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</si>
  <si>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</si>
  <si>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</si>
  <si>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</si>
  <si>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</si>
  <si>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</si>
  <si>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</si>
  <si>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</si>
  <si>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</si>
  <si>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</si>
  <si>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</si>
  <si>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</si>
  <si>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</si>
  <si>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</si>
  <si>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</si>
  <si>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</si>
  <si>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</si>
  <si>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</si>
  <si>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</si>
  <si>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</si>
  <si>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</si>
  <si>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</si>
  <si>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</si>
  <si>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</si>
  <si>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</si>
  <si>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</si>
  <si>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</si>
  <si>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</si>
  <si>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</si>
  <si>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</si>
  <si>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</si>
  <si>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</si>
  <si>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</si>
  <si>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</si>
  <si>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</si>
  <si>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</si>
  <si>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</si>
  <si>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</si>
  <si>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</si>
  <si>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</si>
  <si>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</si>
  <si>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</si>
  <si>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</si>
  <si>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</si>
  <si>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</si>
  <si>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</si>
  <si>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</si>
  <si>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</si>
  <si>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</si>
  <si>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</si>
  <si>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</si>
  <si>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</si>
  <si>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</si>
  <si>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</si>
  <si>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</si>
  <si>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</si>
  <si>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</si>
  <si>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</si>
  <si>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</si>
  <si>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</si>
  <si>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</si>
  <si>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</si>
  <si>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</si>
  <si>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</si>
  <si>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</si>
  <si>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</si>
  <si>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</si>
  <si>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</si>
  <si>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</si>
  <si>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</si>
  <si>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</si>
  <si>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</si>
  <si>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</si>
  <si>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</si>
  <si>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</si>
  <si>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</si>
  <si>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</si>
  <si>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</si>
  <si>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</si>
  <si>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</si>
  <si>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</si>
  <si>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</si>
  <si>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</si>
  <si>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</si>
  <si>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</si>
  <si>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</si>
  <si>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</si>
  <si>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</si>
  <si>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</si>
  <si>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</si>
  <si>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</si>
  <si>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</si>
  <si>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</si>
  <si>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</si>
  <si>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</si>
  <si>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</si>
  <si>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</si>
  <si>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</si>
  <si>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</si>
  <si>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</si>
  <si>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</si>
  <si>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</si>
  <si>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</si>
  <si>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</si>
  <si>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</si>
  <si>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</si>
  <si>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</si>
  <si>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</si>
  <si>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</si>
  <si>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</si>
  <si>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</si>
  <si>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</si>
  <si>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</si>
  <si>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</si>
  <si>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</si>
  <si>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</si>
  <si>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</si>
  <si>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</si>
  <si>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</si>
  <si>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</si>
  <si>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</si>
  <si>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</si>
  <si>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</si>
  <si>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</si>
  <si>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</si>
  <si>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</si>
  <si>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</si>
  <si>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</si>
  <si>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</si>
  <si>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</si>
  <si>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</si>
  <si>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</si>
  <si>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</si>
  <si>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</si>
  <si>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</si>
  <si>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</si>
  <si>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</si>
  <si>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</si>
  <si>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</si>
  <si>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</si>
  <si>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</si>
  <si>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</si>
  <si>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</si>
  <si>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</si>
  <si>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</si>
  <si>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</si>
  <si>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</si>
  <si>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</si>
  <si>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</si>
  <si>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</si>
  <si>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</si>
  <si>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</si>
  <si>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</si>
  <si>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</si>
  <si>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</si>
  <si>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</si>
  <si>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</si>
  <si>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</si>
  <si>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</si>
  <si>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</si>
  <si>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</si>
  <si>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</si>
  <si>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</si>
  <si>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</si>
  <si>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</si>
  <si>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</si>
  <si>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</si>
  <si>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</si>
  <si>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</si>
  <si>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</si>
  <si>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</si>
  <si>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</si>
  <si>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</si>
  <si>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</si>
  <si>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</si>
  <si>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</si>
  <si>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</si>
  <si>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</si>
  <si>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</si>
  <si>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</si>
  <si>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</si>
  <si>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</si>
  <si>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</si>
  <si>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</si>
  <si>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</si>
  <si>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</si>
  <si>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</si>
  <si>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</si>
  <si>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</si>
  <si>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</si>
  <si>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</si>
  <si>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</si>
  <si>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</si>
  <si>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</si>
  <si>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</si>
  <si>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</si>
  <si>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</si>
  <si>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</si>
  <si>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</si>
  <si>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</si>
  <si>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</si>
  <si>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</si>
  <si>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</si>
  <si>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</si>
  <si>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</si>
  <si>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</si>
  <si>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</si>
  <si>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</si>
  <si>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</si>
  <si>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</si>
  <si>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</si>
  <si>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</si>
  <si>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</si>
  <si>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</si>
  <si>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</si>
  <si>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</si>
  <si>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</si>
  <si>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</si>
  <si>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</si>
  <si>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</si>
  <si>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</si>
  <si>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</si>
  <si>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</si>
  <si>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</si>
  <si>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</si>
  <si>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</si>
  <si>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</si>
  <si>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</si>
  <si>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</si>
  <si>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</si>
  <si>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</si>
  <si>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</si>
  <si>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</si>
  <si>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</si>
  <si>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</si>
  <si>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</si>
  <si>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</si>
  <si>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</si>
  <si>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</si>
  <si>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</si>
  <si>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</si>
  <si>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</si>
  <si>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</si>
  <si>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</si>
  <si>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</si>
  <si>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</si>
  <si>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</si>
  <si>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</si>
  <si>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</si>
  <si>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</si>
  <si>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</si>
  <si>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</si>
  <si>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</si>
  <si>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</si>
  <si>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</si>
  <si>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</si>
  <si>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</si>
  <si>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</si>
  <si>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</si>
  <si>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</si>
  <si>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</si>
  <si>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</si>
  <si>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</si>
  <si>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</si>
  <si>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</si>
  <si>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</si>
  <si>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</si>
  <si>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</si>
  <si>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</si>
  <si>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</si>
  <si>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</si>
  <si>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</si>
  <si>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</si>
  <si>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</si>
  <si>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</si>
  <si>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</si>
  <si>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</si>
  <si>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</si>
  <si>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</si>
  <si>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</si>
  <si>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</si>
  <si>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</si>
  <si>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</si>
  <si>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</si>
  <si>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</si>
  <si>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</si>
  <si>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</si>
  <si>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</si>
  <si>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</si>
  <si>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</si>
  <si>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</si>
  <si>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</si>
  <si>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</si>
  <si>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</si>
  <si>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</si>
  <si>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</si>
  <si>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</si>
  <si>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</si>
  <si>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</si>
  <si>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</si>
  <si>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</si>
  <si>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</si>
  <si>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</si>
  <si>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</si>
  <si>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</si>
  <si>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</si>
  <si>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</si>
  <si>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</si>
  <si>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</si>
  <si>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</si>
  <si>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</si>
  <si>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</si>
  <si>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</si>
  <si>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</si>
  <si>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</si>
  <si>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</si>
  <si>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</si>
  <si>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</si>
  <si>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</si>
  <si>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</si>
  <si>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</si>
  <si>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</si>
  <si>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</si>
  <si>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</si>
  <si>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</si>
  <si>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</si>
  <si>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</si>
  <si>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</si>
  <si>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</si>
  <si>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</si>
  <si>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</si>
  <si>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</si>
  <si>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</si>
  <si>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</si>
  <si>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</si>
  <si>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</si>
  <si>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</si>
  <si>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</si>
  <si>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</si>
  <si>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</si>
  <si>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</si>
  <si>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</si>
  <si>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</si>
  <si>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</si>
  <si>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</si>
  <si>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</si>
  <si>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</si>
  <si>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</si>
  <si>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</si>
  <si>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</si>
  <si>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</si>
  <si>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</si>
  <si>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</si>
  <si>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</si>
  <si>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</si>
  <si>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</si>
  <si>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</si>
  <si>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</si>
  <si>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</si>
  <si>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</si>
  <si>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</si>
  <si>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</si>
  <si>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</si>
  <si>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</si>
  <si>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</si>
  <si>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</si>
  <si>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</si>
  <si>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</si>
  <si>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</si>
  <si>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</si>
  <si>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</si>
  <si>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</si>
  <si>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</si>
  <si>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</si>
  <si>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</si>
  <si>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</si>
  <si>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</si>
  <si>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</si>
  <si>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</si>
  <si>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</si>
  <si>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</si>
  <si>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</si>
  <si>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</si>
  <si>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</si>
  <si>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</si>
  <si>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</si>
  <si>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</si>
  <si>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</si>
  <si>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</si>
  <si>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</si>
  <si>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</si>
  <si>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</si>
  <si>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</si>
  <si>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</si>
  <si>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</si>
  <si>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</si>
  <si>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</si>
  <si>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</si>
  <si>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</si>
  <si>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</si>
  <si>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</si>
  <si>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</si>
  <si>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</si>
  <si>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</si>
  <si>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</si>
  <si>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</si>
  <si>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</si>
  <si>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</si>
  <si>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</si>
  <si>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</si>
  <si>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</si>
  <si>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</si>
  <si>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</si>
  <si>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</si>
  <si>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</si>
  <si>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</si>
  <si>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</si>
  <si>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</si>
  <si>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</si>
  <si>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</si>
  <si>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</si>
  <si>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</si>
  <si>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</si>
  <si>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</si>
  <si>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</si>
  <si>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</si>
  <si>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</si>
  <si>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</si>
  <si>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</si>
  <si>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</si>
  <si>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</si>
  <si>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</si>
  <si>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</si>
  <si>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</si>
  <si>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</si>
  <si>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</si>
  <si>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</si>
  <si>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</si>
  <si>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</si>
  <si>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</si>
  <si>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</si>
  <si>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</si>
  <si>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</si>
  <si>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</si>
  <si>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</si>
  <si>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</si>
  <si>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</si>
  <si>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</si>
  <si>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</si>
  <si>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</si>
  <si>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</si>
  <si>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</si>
  <si>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</si>
  <si>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</si>
  <si>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</si>
  <si>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</si>
  <si>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</si>
  <si>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</si>
  <si>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</si>
  <si>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</si>
  <si>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</si>
  <si>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</si>
  <si>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</si>
  <si>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</si>
  <si>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</si>
  <si>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</si>
  <si>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</si>
  <si>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</si>
  <si>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</si>
  <si>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</si>
  <si>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</si>
  <si>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</si>
  <si>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</si>
  <si>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</si>
  <si>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</si>
  <si>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</si>
  <si>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</si>
  <si>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</si>
  <si>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</si>
  <si>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</si>
  <si>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</si>
  <si>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</si>
  <si>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</si>
  <si>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</si>
  <si>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</si>
  <si>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</si>
  <si>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</si>
  <si>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</si>
  <si>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</si>
  <si>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</si>
  <si>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</si>
  <si>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</si>
  <si>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</si>
  <si>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</si>
  <si>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</si>
  <si>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</si>
  <si>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</si>
  <si>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</si>
  <si>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</si>
  <si>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</si>
  <si>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</si>
  <si>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</si>
  <si>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</si>
  <si>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</si>
  <si>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</si>
  <si>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</si>
  <si>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</si>
  <si>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</si>
  <si>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</si>
  <si>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</si>
  <si>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</si>
  <si>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</si>
  <si>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</si>
  <si>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</si>
  <si>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</si>
  <si>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</si>
  <si>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</si>
  <si>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</si>
  <si>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</si>
  <si>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</si>
  <si>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</si>
  <si>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</si>
  <si>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</si>
  <si>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</si>
  <si>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</si>
  <si>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</si>
  <si>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</si>
  <si>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</si>
  <si>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</si>
  <si>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</si>
  <si>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</si>
  <si>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</si>
  <si>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</si>
  <si>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</si>
  <si>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</si>
  <si>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</si>
  <si>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</si>
  <si>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</si>
  <si>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</si>
  <si>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</si>
  <si>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</si>
  <si>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</si>
  <si>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</si>
  <si>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</si>
  <si>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</si>
  <si>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</si>
  <si>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</si>
  <si>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</si>
  <si>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</si>
  <si>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</si>
  <si>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</si>
  <si>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</si>
  <si>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</si>
  <si>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</si>
  <si>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</si>
  <si>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</si>
  <si>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</si>
  <si>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</si>
  <si>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</si>
  <si>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</si>
  <si>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</si>
  <si>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</si>
  <si>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</si>
  <si>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</si>
  <si>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</si>
  <si>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</si>
  <si>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</si>
  <si>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</si>
  <si>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</si>
  <si>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</si>
  <si>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</si>
  <si>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</si>
  <si>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</si>
  <si>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</si>
  <si>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</si>
  <si>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</si>
  <si>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</si>
  <si>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</si>
  <si>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</si>
  <si>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</si>
  <si>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</si>
  <si>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</si>
  <si>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</si>
  <si>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</si>
  <si>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</si>
  <si>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</si>
  <si>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</si>
  <si>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</si>
  <si>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</si>
  <si>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</si>
  <si>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</si>
  <si>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</si>
  <si>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</si>
  <si>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</si>
  <si>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</si>
  <si>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</si>
  <si>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</si>
  <si>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</si>
  <si>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</si>
  <si>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</si>
  <si>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</si>
  <si>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</si>
  <si>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</si>
  <si>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</si>
  <si>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</si>
  <si>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</si>
  <si>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</si>
  <si>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</si>
  <si>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</si>
  <si>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</si>
  <si>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</si>
  <si>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</si>
  <si>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</si>
  <si>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</si>
  <si>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</si>
  <si>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</si>
  <si>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</si>
  <si>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</si>
  <si>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</si>
  <si>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</si>
  <si>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</si>
  <si>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</si>
  <si>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</si>
  <si>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</si>
  <si>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</si>
  <si>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</si>
  <si>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</si>
  <si>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</si>
  <si>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</si>
  <si>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</si>
  <si>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</si>
  <si>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</si>
  <si>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</si>
  <si>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</si>
  <si>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</si>
  <si>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</si>
  <si>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</si>
  <si>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</si>
  <si>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</si>
  <si>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</si>
  <si>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</si>
  <si>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</si>
  <si>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</si>
  <si>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</si>
  <si>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</si>
  <si>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</si>
  <si>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</si>
  <si>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</si>
  <si>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</si>
  <si>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</si>
  <si>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</si>
  <si>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</si>
  <si>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</si>
  <si>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</si>
  <si>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</si>
  <si>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</si>
  <si>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</si>
  <si>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</si>
  <si>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</si>
  <si>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</si>
  <si>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</si>
  <si>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</si>
  <si>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</si>
  <si>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</si>
  <si>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</si>
  <si>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</si>
  <si>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</si>
  <si>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</si>
  <si>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</si>
  <si>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</si>
  <si>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</si>
  <si>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</si>
  <si>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</si>
  <si>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</si>
  <si>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</si>
  <si>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</si>
  <si>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</si>
  <si>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</si>
  <si>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</si>
  <si>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</si>
  <si>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</si>
  <si>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</si>
  <si>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</si>
  <si>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</si>
  <si>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</si>
  <si>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</si>
  <si>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</si>
  <si>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</si>
  <si>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</si>
  <si>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</si>
  <si>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</si>
  <si>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</si>
  <si>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</si>
  <si>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</si>
  <si>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</si>
  <si>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</si>
  <si>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</si>
  <si>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</si>
  <si>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</si>
  <si>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</si>
  <si>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</si>
  <si>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</si>
  <si>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</si>
  <si>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</si>
  <si>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</si>
  <si>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</si>
  <si>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</si>
  <si>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</si>
  <si>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</si>
  <si>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</si>
  <si>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</si>
  <si>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</si>
  <si>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</si>
  <si>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</si>
  <si>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</si>
  <si>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</si>
  <si>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</si>
  <si>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</si>
  <si>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</si>
  <si>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</si>
  <si>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</si>
  <si>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</si>
  <si>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</si>
  <si>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</si>
  <si>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</si>
  <si>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</si>
  <si>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</si>
  <si>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</si>
  <si>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</si>
  <si>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</si>
  <si>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</si>
  <si>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</si>
  <si>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</si>
  <si>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</si>
  <si>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</si>
  <si>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</si>
  <si>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</si>
  <si>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</si>
  <si>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</si>
  <si>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</si>
  <si>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</si>
  <si>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</si>
  <si>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</si>
  <si>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</si>
  <si>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</si>
  <si>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</si>
  <si>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</si>
  <si>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</si>
  <si>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</si>
  <si>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</si>
  <si>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</si>
  <si>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</si>
  <si>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</si>
  <si>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</si>
  <si>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</si>
  <si>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</si>
  <si>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</si>
  <si>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</si>
  <si>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</si>
  <si>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</si>
  <si>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</si>
  <si>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</si>
  <si>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</si>
  <si>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</si>
  <si>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</si>
  <si>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</si>
  <si>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</si>
  <si>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</si>
  <si>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</si>
  <si>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</si>
  <si>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</si>
  <si>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</si>
  <si>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</si>
  <si>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</si>
  <si>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</si>
  <si>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</si>
  <si>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</si>
  <si>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</si>
  <si>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</si>
  <si>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</si>
  <si>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</si>
  <si>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</si>
  <si>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</si>
  <si>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</si>
  <si>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</si>
  <si>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</si>
  <si>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</si>
  <si>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</si>
  <si>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</si>
  <si>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</si>
  <si>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</si>
  <si>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</si>
  <si>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</si>
  <si>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</si>
  <si>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</si>
  <si>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</si>
  <si>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</si>
  <si>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</si>
  <si>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</si>
  <si>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</si>
  <si>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</si>
  <si>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</si>
  <si>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</si>
  <si>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</si>
  <si>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</si>
  <si>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</si>
  <si>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</si>
  <si>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</si>
  <si>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</si>
  <si>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</si>
  <si>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</si>
  <si>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</si>
  <si>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</si>
  <si>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</si>
  <si>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</si>
  <si>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</si>
  <si>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</si>
  <si>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</si>
  <si>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</si>
  <si>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</si>
  <si>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</si>
  <si>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</si>
  <si>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</si>
  <si>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</si>
  <si>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</si>
  <si>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</si>
  <si>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</si>
  <si>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</si>
  <si>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</si>
  <si>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</si>
  <si>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</si>
  <si>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</si>
  <si>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</si>
  <si>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</si>
  <si>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</si>
  <si>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</si>
  <si>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</si>
  <si>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</si>
  <si>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</si>
  <si>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</si>
  <si>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</si>
  <si>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</si>
  <si>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</si>
  <si>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</si>
  <si>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</si>
  <si>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</si>
  <si>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</si>
  <si>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</si>
  <si>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</si>
  <si>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</si>
  <si>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</si>
  <si>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</si>
  <si>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</si>
  <si>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</si>
  <si>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</si>
  <si>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</si>
  <si>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</si>
  <si>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</si>
  <si>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</si>
  <si>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</si>
  <si>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</si>
  <si>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</si>
  <si>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</si>
  <si>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</si>
  <si>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</si>
  <si>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</si>
  <si>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</si>
  <si>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</si>
  <si>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</si>
  <si>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</si>
  <si>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</si>
  <si>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</si>
  <si>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</si>
  <si>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</si>
  <si>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</si>
  <si>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</si>
  <si>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</si>
  <si>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</si>
  <si>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</si>
  <si>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</si>
  <si>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</si>
  <si>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</si>
  <si>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</si>
  <si>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</si>
  <si>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</si>
  <si>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</si>
  <si>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</si>
  <si>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</si>
  <si>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</si>
  <si>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</si>
  <si>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</si>
  <si>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</si>
  <si>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</si>
  <si>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</si>
  <si>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</si>
  <si>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</si>
  <si>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</si>
  <si>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</si>
  <si>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</si>
  <si>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</si>
  <si>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</si>
  <si>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</si>
  <si>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</si>
  <si>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</si>
  <si>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</si>
  <si>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</si>
  <si>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</si>
  <si>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</si>
  <si>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</si>
  <si>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</si>
  <si>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</si>
  <si>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</si>
  <si>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</si>
  <si>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</si>
  <si>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</si>
  <si>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</si>
  <si>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</si>
  <si>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</si>
  <si>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</si>
  <si>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</si>
  <si>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</si>
  <si>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</si>
  <si>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</si>
  <si>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</si>
  <si>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</si>
  <si>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</si>
  <si>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</si>
  <si>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</si>
  <si>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</si>
  <si>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</si>
  <si>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</si>
  <si>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</si>
  <si>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</si>
  <si>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</si>
  <si>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</si>
  <si>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</si>
  <si>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</si>
  <si>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</si>
  <si>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</si>
  <si>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</si>
  <si>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</si>
  <si>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</si>
  <si>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</si>
  <si>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</si>
  <si>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</si>
  <si>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</si>
  <si>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</si>
  <si>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</si>
  <si>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</si>
  <si>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</si>
  <si>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</si>
  <si>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</si>
  <si>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</si>
  <si>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</si>
  <si>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</si>
  <si>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</si>
  <si>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</si>
  <si>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</si>
  <si>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</si>
  <si>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</si>
  <si>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</si>
  <si>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</si>
  <si>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</si>
  <si>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</si>
  <si>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</si>
  <si>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</si>
  <si>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</si>
  <si>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</si>
  <si>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</si>
  <si>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</si>
  <si>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</si>
  <si>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</si>
  <si>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</si>
  <si>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</si>
  <si>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</si>
  <si>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</si>
  <si>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</si>
  <si>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</si>
  <si>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</si>
  <si>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</si>
  <si>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</si>
  <si>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</si>
  <si>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</si>
  <si>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</si>
  <si>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</si>
  <si>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</si>
  <si>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</si>
  <si>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</si>
  <si>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</si>
  <si>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</si>
  <si>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</si>
  <si>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</si>
  <si>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</si>
  <si>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</si>
  <si>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</si>
  <si>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</si>
  <si>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</si>
  <si>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</si>
  <si>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</si>
  <si>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</si>
  <si>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</si>
  <si>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</si>
  <si>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</si>
  <si>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</si>
  <si>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</si>
  <si>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</si>
  <si>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</si>
  <si>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</si>
  <si>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</si>
  <si>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</si>
  <si>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</si>
  <si>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</si>
  <si>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</si>
  <si>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</si>
  <si>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</si>
  <si>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</si>
  <si>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</si>
  <si>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</si>
  <si>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</si>
  <si>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</si>
  <si>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</si>
  <si>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</si>
  <si>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</si>
  <si>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</si>
  <si>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</si>
  <si>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</si>
  <si>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</si>
  <si>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</si>
  <si>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</si>
  <si>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</si>
  <si>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</si>
  <si>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</si>
  <si>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</si>
  <si>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</si>
  <si>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</si>
  <si>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</si>
  <si>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</si>
  <si>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</si>
  <si>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</si>
  <si>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</si>
  <si>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</si>
  <si>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</si>
  <si>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</si>
  <si>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</si>
  <si>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</si>
  <si>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</si>
  <si>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</si>
  <si>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</si>
  <si>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</si>
  <si>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</si>
  <si>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</si>
  <si>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</si>
  <si>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</si>
  <si>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</si>
  <si>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</si>
  <si>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</si>
  <si>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</si>
  <si>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</si>
  <si>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</si>
  <si>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</si>
  <si>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</si>
  <si>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</si>
  <si>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</si>
  <si>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</si>
  <si>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</si>
  <si>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</si>
  <si>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</si>
  <si>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</si>
  <si>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</si>
  <si>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</si>
  <si>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</si>
  <si>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</si>
  <si>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</si>
  <si>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</si>
  <si>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</si>
  <si>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</si>
  <si>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</si>
  <si>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</si>
  <si>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</si>
  <si>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</si>
  <si>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</si>
  <si>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</si>
  <si>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</si>
  <si>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</si>
  <si>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</si>
  <si>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</si>
  <si>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</si>
  <si>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</si>
  <si>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</si>
  <si>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</si>
  <si>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</si>
  <si>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</si>
  <si>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</si>
  <si>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</si>
  <si>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</si>
  <si>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</si>
  <si>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</si>
  <si>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</si>
  <si>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</si>
  <si>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</si>
  <si>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</si>
  <si>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</si>
  <si>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</si>
  <si>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</si>
  <si>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</si>
  <si>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</si>
  <si>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</si>
  <si>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</si>
  <si>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</si>
  <si>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</si>
  <si>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</si>
  <si>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</si>
  <si>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</si>
  <si>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</si>
  <si>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</si>
  <si>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</si>
  <si>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</si>
  <si>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</si>
  <si>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</si>
  <si>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</si>
  <si>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</si>
  <si>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</si>
  <si>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</si>
  <si>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</si>
  <si>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</si>
  <si>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</si>
  <si>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</si>
  <si>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</si>
  <si>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</si>
  <si>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</si>
  <si>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</si>
  <si>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</si>
  <si>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</si>
  <si>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</si>
  <si>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</si>
  <si>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</si>
  <si>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</si>
  <si>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</si>
  <si>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</si>
  <si>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</si>
  <si>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</si>
  <si>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</si>
  <si>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</si>
  <si>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</si>
  <si>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</si>
  <si>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</si>
  <si>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</si>
  <si>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</si>
  <si>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</si>
  <si>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</si>
  <si>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</si>
  <si>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</si>
  <si>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</si>
  <si>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</si>
  <si>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</si>
  <si>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</si>
  <si>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</si>
  <si>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</si>
  <si>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</si>
  <si>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</si>
  <si>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</si>
  <si>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</si>
  <si>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</si>
  <si>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</si>
  <si>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</si>
  <si>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</si>
  <si>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</si>
  <si>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</si>
  <si>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</si>
  <si>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</si>
  <si>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</si>
  <si>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</si>
  <si>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</si>
  <si>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</si>
  <si>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</si>
  <si>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</si>
  <si>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</si>
  <si>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</si>
  <si>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</si>
  <si>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</si>
  <si>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</si>
  <si>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</si>
  <si>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</si>
  <si>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</si>
  <si>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</si>
  <si>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</si>
  <si>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</si>
  <si>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</si>
  <si>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</si>
  <si>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</si>
  <si>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</si>
  <si>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</si>
  <si>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</si>
  <si>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</si>
  <si>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</si>
  <si>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</si>
  <si>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</si>
  <si>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</si>
  <si>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</si>
  <si>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</si>
  <si>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</si>
  <si>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</si>
  <si>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</si>
  <si>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</si>
  <si>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</si>
  <si>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</si>
  <si>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</si>
  <si>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</si>
  <si>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</si>
  <si>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</si>
  <si>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</si>
  <si>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</si>
  <si>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</si>
  <si>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</si>
  <si>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</si>
  <si>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</si>
  <si>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</si>
  <si>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</si>
  <si>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</si>
  <si>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</si>
  <si>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</si>
  <si>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</si>
  <si>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</si>
  <si>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</si>
  <si>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</si>
  <si>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</si>
  <si>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</si>
  <si>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</si>
  <si>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</si>
  <si>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</si>
  <si>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</si>
  <si>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</si>
  <si>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</si>
  <si>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</si>
  <si>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</si>
  <si>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</si>
  <si>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</si>
  <si>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</si>
  <si>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</si>
  <si>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</si>
  <si>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</si>
  <si>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</si>
  <si>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</si>
  <si>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</si>
  <si>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</si>
  <si>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</si>
  <si>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</si>
  <si>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</si>
  <si>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</si>
  <si>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</si>
  <si>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</si>
  <si>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</si>
  <si>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</si>
  <si>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</si>
  <si>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</si>
  <si>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</si>
  <si>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</si>
  <si>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</si>
  <si>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</si>
  <si>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</si>
  <si>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</si>
  <si>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</si>
  <si>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</si>
  <si>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</si>
  <si>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</si>
  <si>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</si>
  <si>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</si>
  <si>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</si>
  <si>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</si>
  <si>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</si>
  <si>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</si>
  <si>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</si>
  <si>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</si>
  <si>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</si>
  <si>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</si>
  <si>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</si>
  <si>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</si>
  <si>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</si>
  <si>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</si>
  <si>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</si>
  <si>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</si>
  <si>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</si>
  <si>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</si>
  <si>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</si>
  <si>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</si>
  <si>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</si>
  <si>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</si>
  <si>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</si>
  <si>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</si>
  <si>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</si>
  <si>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</si>
  <si>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</si>
  <si>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</si>
  <si>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</si>
  <si>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</si>
  <si>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</si>
  <si>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</si>
  <si>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</si>
  <si>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</si>
  <si>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</si>
  <si>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</si>
  <si>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</si>
  <si>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</si>
  <si>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</si>
  <si>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</si>
  <si>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</si>
  <si>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</si>
  <si>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</si>
  <si>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</si>
  <si>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</si>
  <si>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</si>
  <si>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</si>
  <si>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</si>
  <si>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</si>
  <si>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</si>
  <si>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</si>
  <si>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</si>
  <si>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</si>
  <si>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</si>
  <si>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</si>
  <si>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</si>
  <si>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</si>
  <si>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</si>
  <si>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</si>
  <si>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</si>
  <si>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</si>
  <si>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</si>
  <si>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</si>
  <si>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</si>
  <si>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</si>
  <si>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</si>
  <si>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</si>
  <si>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</si>
  <si>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</si>
  <si>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</si>
  <si>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</si>
  <si>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</si>
  <si>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</si>
  <si>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</si>
  <si>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</si>
  <si>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</si>
  <si>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</si>
  <si>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</si>
  <si>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</si>
  <si>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</si>
  <si>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</si>
  <si>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</si>
  <si>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</si>
  <si>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</si>
  <si>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</si>
  <si>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</si>
  <si>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</si>
  <si>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</si>
  <si>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</si>
  <si>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</si>
  <si>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</si>
  <si>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</si>
  <si>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</si>
  <si>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</si>
  <si>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</si>
  <si>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</si>
  <si>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</si>
  <si>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</si>
  <si>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</si>
  <si>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</si>
  <si>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</si>
  <si>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</si>
  <si>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</si>
  <si>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</si>
  <si>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</si>
  <si>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</si>
  <si>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</si>
  <si>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</si>
  <si>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</si>
  <si>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</si>
  <si>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</si>
  <si>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</si>
  <si>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</si>
  <si>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</si>
  <si>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</si>
  <si>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</si>
  <si>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</si>
  <si>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</si>
  <si>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</si>
  <si>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</si>
  <si>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</si>
  <si>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</si>
  <si>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</si>
  <si>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</si>
  <si>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</si>
  <si>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</si>
  <si>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</si>
  <si>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</si>
  <si>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</si>
  <si>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</si>
  <si>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</si>
  <si>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</si>
  <si>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</si>
  <si>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</si>
  <si>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</si>
  <si>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</si>
  <si>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</si>
  <si>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</si>
  <si>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</si>
  <si>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</si>
  <si>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</si>
  <si>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</si>
  <si>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</si>
  <si>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</si>
  <si>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</si>
  <si>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</si>
  <si>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</si>
  <si>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</si>
  <si>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</si>
  <si>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</si>
  <si>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</si>
  <si>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</si>
  <si>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</si>
  <si>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</si>
  <si>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</si>
  <si>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</si>
  <si>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</si>
  <si>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</si>
  <si>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</si>
  <si>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</si>
  <si>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</si>
  <si>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</si>
  <si>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</si>
  <si>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</si>
  <si>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</si>
  <si>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</si>
  <si>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</si>
  <si>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</si>
  <si>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</si>
  <si>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</si>
  <si>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</si>
  <si>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</si>
  <si>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</si>
  <si>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</si>
  <si>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</si>
  <si>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</si>
  <si>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</si>
  <si>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</si>
  <si>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</si>
  <si>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</si>
  <si>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</si>
  <si>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</si>
  <si>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</si>
  <si>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</si>
  <si>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</si>
  <si>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</si>
  <si>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</si>
  <si>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</si>
  <si>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</si>
  <si>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</si>
  <si>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</si>
  <si>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</si>
  <si>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</si>
  <si>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</si>
  <si>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</si>
  <si>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</si>
  <si>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</si>
  <si>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</si>
  <si>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</si>
  <si>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</si>
  <si>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</si>
  <si>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</si>
  <si>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</si>
  <si>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</si>
  <si>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</si>
  <si>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</si>
  <si>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</si>
  <si>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</si>
  <si>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</si>
  <si>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</si>
  <si>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</si>
  <si>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</si>
  <si>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</si>
  <si>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</si>
  <si>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</si>
  <si>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</si>
  <si>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</si>
  <si>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</si>
  <si>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</si>
  <si>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</si>
  <si>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</si>
  <si>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</si>
  <si>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</si>
  <si>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</si>
  <si>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</si>
  <si>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</si>
  <si>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</si>
  <si>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</si>
  <si>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</si>
  <si>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</si>
  <si>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</si>
  <si>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</si>
  <si>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</si>
  <si>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</si>
  <si>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</si>
  <si>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</si>
  <si>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</si>
  <si>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</si>
  <si>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</si>
  <si>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</si>
  <si>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</si>
  <si>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</si>
  <si>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</si>
  <si>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</si>
  <si>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</si>
  <si>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</si>
  <si>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</si>
  <si>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</si>
  <si>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</si>
  <si>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</si>
  <si>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</si>
  <si>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</si>
  <si>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</si>
  <si>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</si>
  <si>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</si>
  <si>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</si>
  <si>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</si>
  <si>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</si>
  <si>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</si>
  <si>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</si>
  <si>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</si>
  <si>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</si>
  <si>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</si>
  <si>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</si>
  <si>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</si>
  <si>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</si>
  <si>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</si>
  <si>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</si>
  <si>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</si>
  <si>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</si>
  <si>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</si>
  <si>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</si>
  <si>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</si>
  <si>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</si>
  <si>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</si>
  <si>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</si>
  <si>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</si>
  <si>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</si>
  <si>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</si>
  <si>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</si>
  <si>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</si>
  <si>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</si>
  <si>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</si>
  <si>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</si>
  <si>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</si>
  <si>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</si>
  <si>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</si>
  <si>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</si>
  <si>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</si>
  <si>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</si>
  <si>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</si>
  <si>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</si>
  <si>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</si>
  <si>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</si>
  <si>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</si>
  <si>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</si>
  <si>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</si>
  <si>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</si>
  <si>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</si>
  <si>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</si>
  <si>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</si>
  <si>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</si>
  <si>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</si>
  <si>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</si>
  <si>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</si>
  <si>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</si>
  <si>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</si>
  <si>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</si>
  <si>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</si>
  <si>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</si>
  <si>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</si>
  <si>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</si>
  <si>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</si>
  <si>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</si>
  <si>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</si>
  <si>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</si>
  <si>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</si>
  <si>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</si>
  <si>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</si>
  <si>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</si>
  <si>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</si>
  <si>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</si>
  <si>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</si>
  <si>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</si>
  <si>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</si>
  <si>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</si>
  <si>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</si>
  <si>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</si>
  <si>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</si>
  <si>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</si>
  <si>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</si>
  <si>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</si>
  <si>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</si>
  <si>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</si>
  <si>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</si>
  <si>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</si>
  <si>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</si>
  <si>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</si>
  <si>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</si>
  <si>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</si>
  <si>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</si>
  <si>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</si>
  <si>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</si>
  <si>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</si>
  <si>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</si>
  <si>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</si>
  <si>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</si>
  <si>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</si>
  <si>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</si>
  <si>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</si>
  <si>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</si>
  <si>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</si>
  <si>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</si>
  <si>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</si>
  <si>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</si>
  <si>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</si>
  <si>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</si>
  <si>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</si>
  <si>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</si>
  <si>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</si>
  <si>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</si>
  <si>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</si>
  <si>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</si>
  <si>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</si>
  <si>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</si>
  <si>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</si>
  <si>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</si>
  <si>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</si>
  <si>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</si>
  <si>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</si>
  <si>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</si>
  <si>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</si>
  <si>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</si>
  <si>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</si>
  <si>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</si>
  <si>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</si>
  <si>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</si>
  <si>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</si>
  <si>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</si>
  <si>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</si>
  <si>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</si>
  <si>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</si>
  <si>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</si>
  <si>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</si>
  <si>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</si>
  <si>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</si>
  <si>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</si>
  <si>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</si>
  <si>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</si>
  <si>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</si>
  <si>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</si>
  <si>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</si>
  <si>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</si>
  <si>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</si>
  <si>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</si>
  <si>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</si>
  <si>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</si>
  <si>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</si>
  <si>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</si>
  <si>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</si>
  <si>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</si>
  <si>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</si>
  <si>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</si>
  <si>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</si>
  <si>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</si>
  <si>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</si>
  <si>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</si>
  <si>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</si>
  <si>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</si>
  <si>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</si>
  <si>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</si>
  <si>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</si>
  <si>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</si>
  <si>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</si>
  <si>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</si>
  <si>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</si>
  <si>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</si>
  <si>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</si>
  <si>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</si>
  <si>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</si>
  <si>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</si>
  <si>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</si>
  <si>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</si>
  <si>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</si>
  <si>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</si>
  <si>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</si>
  <si>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</si>
  <si>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</si>
  <si>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</si>
  <si>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</si>
  <si>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</si>
  <si>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</si>
  <si>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</si>
  <si>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</si>
  <si>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</si>
  <si>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</si>
  <si>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</si>
  <si>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</si>
  <si>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</si>
  <si>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</si>
  <si>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</si>
  <si>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</si>
  <si>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</si>
  <si>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</si>
  <si>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</si>
  <si>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</si>
  <si>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</si>
  <si>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</si>
  <si>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</si>
  <si>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</si>
  <si>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</si>
  <si>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</si>
  <si>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</si>
  <si>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</si>
  <si>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</si>
  <si>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</si>
  <si>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</si>
  <si>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</si>
  <si>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</si>
  <si>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</si>
  <si>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</si>
  <si>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</si>
  <si>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</si>
  <si>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</si>
  <si>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</si>
  <si>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</si>
  <si>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</si>
  <si>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</si>
  <si>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</si>
  <si>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</si>
  <si>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</si>
  <si>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</si>
  <si>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</si>
  <si>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</si>
  <si>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</si>
  <si>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</si>
  <si>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</si>
  <si>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</si>
  <si>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</si>
  <si>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</si>
  <si>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</si>
  <si>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</si>
  <si>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</si>
  <si>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</si>
  <si>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</si>
  <si>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</si>
  <si>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</si>
  <si>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</si>
  <si>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</si>
  <si>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</si>
  <si>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</si>
  <si>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</si>
  <si>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</si>
  <si>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</si>
  <si>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</si>
  <si>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</si>
  <si>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</si>
  <si>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</si>
  <si>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</si>
  <si>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</si>
  <si>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</si>
  <si>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</si>
  <si>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</si>
  <si>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</si>
  <si>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</si>
  <si>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</si>
  <si>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</si>
  <si>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</si>
  <si>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</si>
  <si>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</si>
  <si>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</si>
  <si>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</si>
  <si>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</si>
  <si>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</si>
  <si>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</si>
  <si>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</si>
  <si>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</si>
  <si>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</si>
  <si>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</si>
  <si>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</si>
  <si>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</si>
  <si>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</si>
  <si>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</si>
  <si>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</si>
  <si>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</si>
  <si>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</si>
  <si>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</si>
  <si>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</si>
  <si>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</si>
  <si>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</si>
  <si>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</si>
  <si>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</si>
  <si>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</si>
  <si>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</si>
  <si>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</si>
  <si>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</si>
  <si>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</si>
  <si>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</si>
  <si>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</si>
  <si>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</si>
  <si>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</si>
  <si>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</si>
  <si>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</si>
  <si>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</si>
  <si>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</si>
  <si>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</si>
  <si>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</si>
  <si>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</si>
  <si>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</si>
  <si>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</si>
  <si>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</si>
  <si>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</si>
  <si>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</si>
  <si>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</si>
  <si>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</si>
  <si>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</si>
  <si>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</si>
  <si>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</si>
  <si>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</si>
  <si>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</si>
  <si>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</si>
  <si>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</si>
  <si>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</si>
  <si>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</si>
  <si>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</si>
  <si>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</si>
  <si>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</si>
  <si>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</si>
  <si>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</si>
  <si>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</si>
  <si>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</si>
  <si>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</si>
  <si>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</si>
  <si>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</si>
  <si>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</si>
  <si>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</si>
  <si>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</si>
  <si>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</si>
  <si>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</si>
  <si>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</si>
  <si>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</si>
  <si>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</si>
  <si>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</si>
  <si>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</si>
  <si>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</si>
  <si>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</si>
  <si>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</si>
  <si>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</si>
  <si>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</si>
  <si>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</si>
  <si>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</si>
  <si>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</si>
  <si>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</si>
  <si>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</si>
  <si>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</si>
  <si>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</si>
  <si>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</si>
  <si>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</si>
  <si>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</si>
  <si>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</si>
  <si>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</si>
  <si>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</si>
  <si>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</si>
  <si>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</si>
  <si>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</si>
  <si>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</si>
  <si>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</si>
  <si>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</si>
  <si>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</si>
  <si>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</si>
  <si>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</si>
  <si>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</si>
  <si>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</si>
  <si>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</si>
  <si>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</si>
  <si>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</si>
  <si>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</si>
  <si>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</si>
  <si>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</si>
  <si>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</si>
  <si>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</si>
  <si>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</si>
  <si>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</si>
  <si>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</si>
  <si>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</si>
  <si>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</si>
  <si>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</si>
  <si>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</si>
  <si>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</si>
  <si>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</si>
  <si>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</si>
  <si>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</si>
  <si>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</si>
  <si>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</si>
  <si>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</si>
  <si>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</si>
  <si>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</si>
  <si>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</si>
  <si>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</si>
  <si>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</si>
  <si>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</si>
  <si>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</si>
  <si>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</si>
  <si>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</si>
  <si>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</si>
  <si>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</si>
  <si>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</si>
  <si>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</si>
  <si>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</si>
  <si>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</si>
  <si>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</si>
  <si>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</si>
  <si>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</si>
  <si>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</si>
  <si>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</si>
  <si>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</si>
  <si>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</si>
  <si>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</si>
  <si>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</si>
  <si>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</si>
  <si>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</si>
  <si>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</si>
  <si>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</si>
  <si>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</si>
  <si>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</si>
  <si>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</si>
  <si>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</si>
  <si>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</si>
  <si>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</si>
  <si>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</si>
  <si>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</si>
  <si>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</si>
  <si>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</si>
  <si>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</si>
  <si>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</si>
  <si>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</si>
  <si>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</si>
  <si>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</si>
  <si>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</si>
  <si>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</si>
  <si>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</si>
  <si>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</si>
  <si>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</si>
  <si>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</si>
  <si>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</si>
  <si>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</si>
  <si>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</si>
  <si>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</si>
  <si>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</si>
  <si>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</si>
  <si>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</si>
  <si>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</si>
  <si>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</si>
  <si>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</si>
  <si>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</si>
  <si>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</si>
  <si>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</si>
  <si>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</si>
  <si>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</si>
  <si>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</si>
  <si>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</si>
  <si>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</si>
  <si>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</si>
  <si>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</si>
  <si>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</si>
  <si>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</si>
  <si>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</si>
  <si>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</si>
  <si>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</si>
  <si>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</si>
  <si>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</si>
  <si>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</si>
  <si>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</si>
  <si>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</si>
  <si>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</si>
  <si>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</si>
  <si>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</si>
  <si>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</si>
  <si>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</si>
  <si>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</si>
  <si>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</si>
  <si>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</si>
  <si>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</si>
  <si>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</si>
  <si>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</si>
  <si>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</si>
  <si>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</si>
  <si>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</si>
  <si>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</si>
  <si>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</si>
  <si>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</si>
  <si>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</si>
  <si>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</si>
  <si>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</si>
  <si>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</si>
  <si>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</si>
  <si>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</si>
  <si>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</si>
  <si>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</si>
  <si>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</si>
  <si>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</si>
  <si>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</si>
  <si>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</si>
  <si>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</si>
  <si>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</si>
  <si>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</si>
  <si>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</si>
  <si>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</si>
  <si>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</si>
  <si>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</si>
  <si>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</si>
  <si>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</si>
  <si>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</si>
  <si>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</si>
  <si>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</si>
  <si>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</si>
  <si>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</si>
  <si>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</si>
  <si>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</si>
  <si>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</si>
  <si>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</si>
  <si>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</si>
  <si>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</si>
  <si>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</si>
  <si>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</si>
  <si>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</si>
  <si>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</si>
  <si>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</si>
  <si>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</si>
  <si>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</si>
  <si>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</si>
  <si>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</si>
  <si>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</si>
  <si>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</si>
  <si>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</si>
  <si>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</si>
  <si>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</si>
  <si>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</si>
  <si>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</si>
  <si>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</si>
  <si>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</si>
  <si>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</si>
  <si>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</si>
  <si>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</si>
  <si>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</si>
  <si>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</si>
  <si>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</si>
  <si>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</si>
  <si>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</si>
  <si>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</si>
  <si>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</si>
  <si>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</si>
  <si>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</si>
  <si>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</si>
  <si>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</si>
  <si>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</si>
  <si>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</si>
  <si>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</si>
  <si>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</si>
  <si>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</si>
  <si>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</si>
  <si>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</si>
  <si>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</si>
  <si>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</si>
  <si>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</si>
  <si>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</si>
  <si>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</si>
  <si>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</si>
  <si>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</si>
  <si>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</si>
  <si>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</si>
  <si>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</si>
  <si>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</si>
  <si>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</si>
  <si>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</si>
  <si>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</si>
  <si>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</si>
  <si>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</si>
  <si>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</si>
  <si>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</si>
  <si>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</si>
  <si>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</si>
  <si>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</si>
  <si>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</si>
  <si>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</si>
  <si>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</si>
  <si>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</si>
  <si>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</si>
  <si>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</si>
  <si>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</si>
  <si>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</si>
  <si>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</si>
  <si>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</si>
  <si>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</si>
  <si>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</si>
  <si>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</si>
  <si>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</si>
  <si>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</si>
  <si>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</si>
  <si>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</si>
  <si>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</si>
  <si>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</si>
  <si>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</si>
  <si>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</si>
  <si>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</si>
  <si>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</si>
  <si>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</si>
  <si>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</si>
  <si>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</si>
  <si>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</si>
  <si>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</si>
  <si>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</si>
  <si>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</si>
  <si>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</si>
  <si>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</si>
  <si>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</si>
  <si>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</si>
  <si>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</si>
  <si>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</si>
  <si>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</si>
  <si>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</si>
  <si>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</si>
  <si>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</si>
  <si>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</si>
  <si>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</si>
  <si>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</si>
  <si>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</si>
  <si>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</si>
  <si>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</si>
  <si>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</si>
  <si>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</si>
  <si>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</si>
  <si>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</si>
  <si>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</si>
  <si>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</si>
  <si>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</si>
  <si>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</si>
  <si>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</si>
  <si>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</si>
  <si>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</si>
  <si>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</si>
  <si>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</si>
  <si>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</si>
  <si>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</si>
  <si>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</si>
  <si>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</si>
  <si>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</si>
  <si>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</si>
  <si>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</si>
  <si>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</si>
  <si>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</si>
  <si>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</si>
  <si>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</si>
  <si>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</si>
  <si>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</si>
  <si>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</si>
  <si>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</si>
  <si>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</si>
  <si>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</si>
  <si>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</si>
  <si>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</si>
  <si>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</si>
  <si>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</si>
  <si>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</si>
  <si>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</si>
  <si>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</si>
  <si>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</si>
  <si>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</si>
  <si>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</si>
  <si>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</si>
  <si>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</si>
  <si>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</si>
  <si>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</si>
  <si>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</si>
  <si>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</si>
  <si>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</si>
  <si>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</si>
  <si>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</si>
  <si>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</si>
  <si>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</si>
  <si>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</si>
  <si>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</si>
  <si>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</si>
  <si>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</si>
  <si>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</si>
  <si>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</si>
  <si>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</si>
  <si>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</si>
  <si>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</si>
  <si>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</si>
  <si>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</si>
  <si>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</si>
  <si>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</si>
  <si>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</si>
  <si>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</si>
  <si>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</si>
  <si>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</si>
  <si>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</si>
  <si>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</si>
  <si>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</si>
  <si>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</si>
  <si>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</si>
  <si>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</si>
  <si>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</si>
  <si>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</si>
  <si>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</si>
  <si>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</si>
  <si>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</si>
  <si>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</si>
  <si>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</si>
  <si>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</si>
  <si>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</si>
  <si>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</si>
  <si>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</si>
  <si>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</si>
  <si>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</si>
  <si>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</si>
  <si>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</si>
  <si>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</si>
  <si>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</si>
  <si>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</si>
  <si>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</si>
  <si>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</si>
  <si>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</si>
  <si>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</si>
  <si>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</si>
  <si>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</si>
  <si>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</si>
  <si>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</si>
  <si>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</si>
  <si>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</si>
  <si>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</si>
  <si>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</si>
  <si>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</si>
  <si>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</si>
  <si>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</si>
  <si>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</si>
  <si>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</si>
  <si>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</si>
  <si>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</si>
  <si>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</si>
  <si>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</si>
  <si>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</si>
  <si>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</si>
  <si>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</si>
  <si>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</si>
  <si>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</si>
  <si>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</si>
  <si>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</si>
  <si>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</si>
  <si>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</si>
  <si>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</si>
  <si>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</si>
  <si>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</si>
  <si>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</si>
  <si>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</si>
  <si>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</si>
  <si>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</si>
  <si>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</si>
  <si>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</si>
  <si>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</si>
  <si>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</si>
  <si>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</si>
  <si>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</si>
  <si>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</si>
  <si>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</si>
  <si>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</si>
  <si>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</si>
  <si>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</si>
  <si>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</si>
  <si>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</si>
  <si>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</si>
  <si>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</si>
  <si>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</si>
  <si>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</si>
  <si>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</si>
  <si>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</si>
  <si>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</si>
  <si>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</si>
  <si>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</si>
  <si>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</si>
  <si>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</si>
  <si>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</si>
  <si>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</si>
  <si>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</si>
  <si>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</si>
  <si>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</si>
  <si>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</si>
  <si>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</si>
  <si>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</si>
  <si>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</si>
  <si>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</si>
  <si>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</si>
  <si>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</si>
  <si>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</si>
  <si>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</si>
  <si>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</si>
  <si>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</si>
  <si>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</si>
  <si>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</si>
  <si>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</si>
  <si>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</si>
  <si>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</si>
  <si>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</si>
  <si>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</si>
  <si>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</si>
  <si>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</si>
  <si>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</si>
  <si>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</si>
  <si>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</si>
  <si>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</si>
  <si>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</si>
  <si>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</si>
  <si>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</si>
  <si>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</si>
  <si>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</si>
  <si>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</si>
  <si>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</si>
  <si>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</si>
  <si>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</si>
  <si>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</si>
  <si>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</si>
  <si>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</si>
  <si>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</si>
  <si>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</si>
  <si>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</si>
  <si>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</si>
  <si>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</si>
  <si>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</si>
  <si>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</si>
  <si>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</si>
  <si>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</si>
  <si>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</si>
  <si>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</si>
  <si>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</si>
  <si>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</si>
  <si>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</si>
  <si>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</si>
  <si>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</si>
  <si>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</si>
  <si>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</si>
  <si>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</si>
  <si>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</si>
  <si>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</si>
  <si>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</si>
  <si>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</si>
  <si>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</si>
  <si>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</si>
  <si>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</si>
  <si>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</si>
  <si>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</si>
  <si>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</si>
  <si>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</si>
  <si>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</si>
  <si>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</si>
  <si>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</si>
  <si>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</si>
  <si>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</si>
  <si>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</si>
  <si>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</si>
  <si>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</si>
  <si>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</si>
  <si>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</si>
  <si>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</si>
  <si>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</si>
  <si>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</si>
  <si>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</si>
  <si>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</si>
  <si>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</si>
  <si>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</si>
  <si>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</si>
  <si>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</si>
  <si>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</si>
  <si>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</si>
  <si>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</si>
  <si>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</si>
  <si>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</si>
  <si>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</si>
  <si>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</si>
  <si>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</si>
  <si>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</si>
  <si>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</si>
  <si>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</si>
  <si>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</si>
  <si>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</si>
  <si>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</si>
  <si>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</si>
  <si>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</si>
  <si>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</si>
  <si>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</si>
  <si>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</si>
  <si>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</si>
  <si>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</si>
  <si>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</si>
  <si>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</si>
  <si>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</si>
  <si>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</si>
  <si>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</si>
  <si>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</si>
  <si>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</si>
  <si>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</si>
  <si>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</si>
  <si>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</si>
  <si>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</si>
  <si>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</si>
  <si>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</si>
  <si>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</si>
  <si>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</si>
  <si>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</si>
  <si>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</si>
  <si>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</si>
  <si>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</si>
  <si>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</si>
  <si>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</si>
  <si>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</si>
  <si>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</si>
  <si>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</si>
  <si>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</si>
  <si>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</si>
  <si>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</si>
  <si>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</si>
  <si>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</si>
  <si>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</si>
  <si>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</si>
  <si>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</si>
  <si>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</si>
  <si>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</si>
  <si>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</si>
  <si>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</si>
  <si>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</si>
  <si>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</si>
  <si>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</si>
  <si>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</si>
  <si>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</si>
  <si>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</si>
  <si>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</si>
  <si>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</si>
  <si>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</si>
  <si>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</si>
  <si>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</si>
  <si>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</si>
  <si>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</si>
  <si>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</si>
  <si>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</si>
  <si>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</si>
  <si>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</si>
  <si>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</si>
  <si>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</si>
  <si>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</si>
  <si>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</si>
  <si>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</si>
  <si>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</si>
  <si>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</si>
  <si>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</si>
  <si>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</si>
  <si>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</si>
  <si>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</si>
  <si>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</si>
  <si>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</si>
  <si>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</si>
  <si>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</si>
  <si>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</si>
  <si>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</si>
  <si>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</si>
  <si>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</si>
  <si>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</si>
  <si>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</si>
  <si>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</si>
  <si>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</si>
  <si>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</si>
  <si>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</si>
  <si>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</si>
  <si>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</si>
  <si>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</si>
  <si>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</si>
  <si>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</si>
  <si>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</si>
  <si>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</si>
  <si>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</si>
  <si>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</si>
  <si>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</si>
  <si>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</si>
  <si>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</si>
  <si>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</si>
  <si>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</si>
  <si>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</si>
  <si>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</si>
  <si>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</si>
  <si>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</si>
  <si>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</si>
  <si>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</si>
  <si>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</si>
  <si>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</si>
  <si>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</si>
  <si>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</si>
  <si>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</si>
  <si>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</si>
  <si>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</si>
  <si>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</si>
  <si>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</si>
  <si>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</si>
  <si>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</si>
  <si>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</si>
  <si>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</si>
  <si>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</si>
  <si>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</si>
  <si>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</si>
  <si>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</si>
  <si>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</si>
  <si>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</si>
  <si>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</si>
  <si>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</si>
  <si>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</si>
  <si>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</si>
  <si>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</si>
  <si>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</si>
  <si>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</si>
  <si>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</si>
  <si>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</si>
  <si>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</si>
  <si>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</si>
  <si>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</si>
  <si>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</si>
  <si>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</si>
  <si>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</si>
  <si>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</si>
  <si>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</si>
  <si>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</si>
  <si>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</si>
  <si>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</si>
  <si>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</si>
  <si>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</si>
  <si>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</si>
  <si>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</si>
  <si>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</si>
  <si>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</si>
  <si>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</si>
  <si>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</si>
  <si>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</si>
  <si>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</si>
  <si>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</si>
  <si>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</si>
  <si>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</si>
  <si>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</si>
  <si>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</si>
  <si>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</si>
  <si>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</si>
  <si>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</si>
  <si>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</si>
  <si>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</si>
  <si>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</si>
  <si>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</si>
  <si>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</si>
  <si>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</si>
  <si>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</si>
  <si>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</si>
  <si>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</si>
  <si>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</si>
  <si>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</si>
  <si>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</si>
  <si>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</si>
  <si>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</si>
  <si>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</si>
  <si>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</si>
  <si>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</si>
  <si>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</si>
  <si>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</si>
  <si>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</si>
  <si>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</si>
  <si>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</si>
  <si>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</si>
  <si>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</si>
  <si>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</si>
  <si>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</si>
  <si>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</si>
  <si>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</si>
  <si>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</si>
  <si>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</si>
  <si>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</si>
  <si>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</si>
  <si>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</si>
  <si>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</si>
  <si>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</si>
  <si>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</si>
  <si>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</si>
  <si>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</si>
  <si>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</si>
  <si>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</si>
  <si>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</si>
  <si>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</si>
  <si>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</si>
  <si>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</si>
  <si>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</si>
  <si>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</si>
  <si>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</si>
  <si>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</si>
  <si>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</si>
  <si>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</si>
  <si>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</si>
  <si>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</si>
  <si>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</si>
  <si>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</si>
  <si>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</si>
  <si>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</si>
  <si>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</si>
  <si>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</si>
  <si>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</si>
  <si>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</si>
  <si>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</si>
  <si>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</si>
  <si>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</si>
  <si>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</si>
  <si>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</si>
  <si>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</si>
  <si>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</si>
  <si>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</si>
  <si>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</si>
  <si>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</si>
  <si>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</si>
  <si>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</si>
  <si>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</si>
  <si>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</si>
  <si>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</si>
  <si>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</si>
  <si>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</si>
  <si>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</si>
  <si>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</si>
  <si>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</si>
  <si>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</si>
  <si>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</si>
  <si>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</si>
  <si>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</si>
  <si>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</si>
  <si>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</si>
  <si>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</si>
  <si>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</si>
  <si>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</si>
  <si>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</si>
  <si>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</si>
  <si>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</si>
  <si>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</si>
  <si>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</si>
  <si>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</si>
  <si>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</si>
  <si>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</si>
  <si>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</si>
  <si>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</si>
  <si>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</si>
  <si>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</si>
  <si>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</si>
  <si>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</si>
  <si>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</si>
  <si>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</si>
  <si>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</si>
  <si>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</si>
  <si>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</si>
  <si>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</si>
  <si>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</si>
  <si>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</si>
  <si>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</si>
  <si>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</si>
  <si>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</si>
  <si>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</si>
  <si>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</si>
  <si>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</si>
  <si>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</si>
  <si>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</si>
  <si>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</si>
  <si>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</si>
  <si>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</si>
  <si>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</si>
  <si>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</si>
  <si>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</si>
  <si>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</si>
  <si>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</si>
  <si>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</si>
  <si>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</si>
  <si>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</si>
  <si>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</si>
  <si>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</si>
  <si>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</si>
  <si>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</si>
  <si>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</si>
  <si>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</si>
  <si>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</si>
  <si>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</si>
  <si>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</si>
  <si>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</si>
  <si>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</si>
  <si>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</si>
  <si>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</si>
  <si>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</si>
  <si>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</si>
  <si>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</si>
  <si>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</si>
  <si>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</si>
  <si>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</si>
  <si>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</si>
  <si>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</si>
  <si>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</si>
  <si>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</si>
  <si>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</si>
  <si>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</si>
  <si>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</si>
  <si>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</si>
  <si>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</si>
  <si>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</si>
  <si>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</si>
  <si>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</si>
  <si>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</si>
  <si>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</si>
  <si>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</si>
  <si>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</si>
  <si>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</si>
  <si>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</si>
  <si>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</si>
  <si>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</si>
  <si>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</si>
  <si>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</si>
  <si>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</si>
  <si>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</si>
  <si>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</si>
  <si>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</si>
  <si>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</si>
  <si>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</si>
  <si>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</si>
  <si>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</si>
  <si>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</si>
  <si>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</si>
  <si>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</si>
  <si>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</si>
  <si>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</si>
  <si>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</si>
  <si>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</si>
  <si>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</si>
  <si>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</si>
  <si>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</si>
  <si>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</si>
  <si>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</si>
  <si>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</si>
  <si>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</si>
  <si>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</si>
  <si>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</si>
  <si>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</si>
  <si>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</si>
  <si>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</si>
  <si>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</si>
  <si>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</si>
  <si>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</si>
  <si>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</si>
  <si>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</si>
  <si>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</si>
  <si>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</si>
  <si>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</si>
  <si>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</si>
  <si>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</si>
  <si>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</si>
  <si>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</si>
  <si>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</si>
  <si>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</si>
  <si>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</si>
  <si>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</si>
  <si>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</si>
  <si>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</si>
  <si>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</si>
  <si>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</si>
  <si>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</si>
  <si>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</si>
  <si>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</si>
  <si>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</si>
  <si>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</si>
  <si>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</si>
  <si>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</si>
  <si>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</si>
  <si>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</si>
  <si>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</si>
  <si>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</si>
  <si>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</si>
  <si>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</si>
  <si>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</si>
  <si>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</si>
  <si>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</si>
  <si>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</si>
  <si>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</si>
  <si>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</si>
  <si>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</si>
  <si>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</si>
  <si>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</si>
  <si>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</si>
  <si>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</si>
  <si>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</si>
  <si>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</si>
  <si>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</si>
  <si>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</si>
  <si>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</si>
  <si>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</si>
  <si>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</si>
  <si>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</si>
  <si>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</si>
  <si>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</si>
  <si>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</si>
  <si>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</si>
  <si>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</si>
  <si>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</si>
  <si>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</si>
  <si>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</si>
  <si>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</si>
  <si>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</si>
  <si>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</si>
  <si>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</si>
  <si>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</si>
  <si>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</si>
  <si>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</si>
  <si>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</si>
  <si>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</si>
  <si>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</si>
  <si>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</si>
  <si>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</si>
  <si>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</si>
  <si>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</si>
  <si>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</si>
  <si>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</si>
  <si>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</si>
  <si>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</si>
  <si>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</si>
  <si>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</si>
  <si>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</si>
  <si>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</si>
  <si>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</si>
  <si>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</si>
  <si>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</si>
  <si>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</si>
  <si>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</si>
  <si>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</si>
  <si>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</si>
  <si>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</si>
  <si>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</si>
  <si>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</si>
  <si>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</si>
  <si>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</si>
  <si>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</si>
  <si>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</si>
  <si>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</si>
  <si>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</si>
  <si>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</si>
  <si>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</si>
  <si>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</si>
  <si>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</si>
  <si>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</si>
  <si>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</si>
  <si>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</si>
  <si>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</si>
  <si>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</si>
  <si>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</si>
  <si>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</si>
  <si>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</si>
  <si>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</si>
  <si>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</si>
  <si>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</si>
  <si>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</si>
  <si>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</si>
  <si>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</si>
  <si>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</si>
  <si>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</si>
  <si>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</si>
  <si>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</si>
  <si>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</si>
  <si>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</si>
  <si>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</si>
  <si>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</si>
  <si>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</si>
  <si>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</si>
  <si>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</si>
  <si>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</si>
  <si>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</si>
  <si>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</si>
  <si>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</si>
  <si>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</si>
  <si>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</si>
  <si>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</si>
  <si>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</si>
  <si>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</si>
  <si>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</si>
  <si>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</si>
  <si>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</si>
  <si>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</si>
  <si>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</si>
  <si>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</si>
  <si>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</si>
  <si>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</si>
  <si>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</si>
  <si>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</si>
  <si>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</si>
  <si>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</si>
  <si>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</si>
  <si>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</si>
  <si>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</si>
  <si>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</si>
  <si>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</si>
  <si>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</si>
  <si>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</si>
  <si>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</si>
  <si>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</si>
  <si>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</si>
  <si>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</si>
  <si>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</si>
  <si>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</si>
  <si>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</si>
  <si>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</si>
  <si>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</si>
  <si>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</si>
  <si>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</si>
  <si>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</si>
  <si>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</si>
  <si>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</si>
  <si>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</si>
  <si>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</si>
  <si>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</si>
  <si>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</si>
  <si>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</si>
  <si>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</si>
  <si>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</si>
  <si>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</si>
  <si>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</si>
  <si>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</si>
  <si>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</si>
  <si>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</si>
  <si>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</si>
  <si>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</si>
  <si>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</si>
  <si>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</si>
  <si>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</si>
  <si>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</si>
  <si>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</si>
  <si>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</si>
  <si>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</si>
  <si>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</si>
  <si>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</si>
  <si>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</si>
  <si>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</si>
  <si>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</si>
  <si>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</si>
  <si>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</si>
  <si>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</si>
  <si>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</si>
  <si>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</si>
  <si>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</si>
  <si>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</si>
  <si>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</si>
  <si>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</si>
  <si>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</si>
  <si>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</si>
  <si>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</si>
  <si>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</si>
  <si>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</si>
  <si>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</si>
  <si>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</si>
  <si>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</si>
  <si>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</si>
  <si>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</si>
  <si>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</si>
  <si>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</si>
  <si>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</si>
  <si>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</si>
  <si>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</si>
  <si>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</si>
  <si>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</si>
  <si>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</si>
  <si>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</si>
  <si>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</si>
  <si>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</si>
  <si>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</si>
  <si>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</si>
  <si>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</si>
  <si>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</si>
  <si>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</si>
  <si>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</si>
  <si>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</si>
  <si>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</si>
  <si>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</si>
  <si>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</si>
  <si>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</si>
  <si>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</si>
  <si>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</si>
  <si>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</si>
  <si>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</si>
  <si>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</si>
  <si>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</si>
  <si>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</si>
  <si>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</si>
  <si>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</si>
  <si>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</si>
  <si>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</si>
  <si>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</si>
  <si>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</si>
  <si>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</si>
  <si>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</si>
  <si>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</si>
  <si>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</si>
  <si>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</si>
  <si>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</si>
  <si>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</si>
  <si>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</si>
  <si>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</si>
  <si>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</si>
  <si>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</si>
  <si>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</si>
  <si>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</si>
  <si>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</si>
  <si>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</si>
  <si>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</si>
  <si>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</si>
  <si>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</si>
  <si>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</si>
  <si>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</si>
  <si>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</si>
  <si>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</si>
  <si>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</si>
  <si>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</si>
  <si>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</si>
  <si>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</si>
  <si>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</si>
  <si>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</si>
  <si>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</si>
  <si>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</si>
  <si>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</si>
  <si>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</si>
  <si>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</si>
  <si>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</si>
  <si>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</si>
  <si>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</si>
  <si>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</si>
  <si>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</si>
  <si>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</si>
  <si>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</si>
  <si>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</si>
  <si>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</si>
  <si>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</si>
  <si>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</si>
  <si>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</si>
  <si>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</si>
  <si>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</si>
  <si>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</si>
  <si>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</si>
  <si>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</si>
  <si>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</si>
  <si>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</si>
  <si>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</si>
  <si>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</si>
  <si>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</si>
  <si>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</si>
  <si>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</si>
  <si>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</si>
  <si>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</si>
  <si>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</si>
  <si>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</si>
  <si>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</si>
  <si>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</si>
  <si>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</si>
  <si>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</si>
  <si>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</si>
  <si>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</si>
  <si>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</si>
  <si>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</si>
  <si>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</si>
  <si>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</si>
  <si>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</si>
  <si>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</si>
  <si>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</si>
  <si>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</si>
  <si>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</si>
  <si>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</si>
  <si>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</si>
  <si>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</si>
  <si>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</si>
  <si>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</si>
  <si>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</si>
  <si>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</si>
  <si>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</si>
  <si>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</si>
  <si>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</si>
  <si>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</si>
  <si>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</si>
  <si>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</si>
  <si>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</si>
  <si>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</si>
  <si>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</si>
  <si>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</si>
  <si>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</si>
  <si>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</si>
  <si>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</si>
  <si>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</si>
  <si>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</si>
  <si>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</si>
  <si>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</si>
  <si>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</si>
  <si>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</si>
  <si>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</si>
  <si>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</si>
  <si>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</si>
  <si>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</si>
  <si>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</si>
  <si>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</si>
  <si>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</si>
  <si>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</si>
  <si>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</si>
  <si>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</si>
  <si>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</si>
  <si>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</si>
  <si>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</si>
  <si>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</si>
  <si>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</si>
  <si>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</si>
  <si>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</si>
  <si>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</si>
  <si>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</si>
  <si>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</si>
  <si>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</si>
  <si>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</si>
  <si>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</si>
  <si>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</si>
  <si>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</si>
  <si>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</si>
  <si>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</si>
  <si>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</si>
  <si>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</si>
  <si>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</si>
  <si>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</si>
  <si>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</si>
  <si>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</si>
  <si>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</si>
  <si>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</si>
  <si>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</si>
  <si>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</si>
  <si>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</si>
  <si>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</si>
  <si>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</si>
  <si>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</si>
  <si>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</si>
  <si>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</si>
  <si>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</si>
  <si>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</si>
  <si>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</si>
  <si>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</si>
  <si>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</si>
  <si>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</si>
  <si>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</si>
  <si>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</si>
  <si>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</si>
  <si>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</si>
  <si>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</si>
  <si>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</si>
  <si>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</si>
  <si>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</si>
  <si>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</si>
  <si>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</si>
  <si>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</si>
  <si>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</si>
  <si>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</si>
  <si>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</si>
  <si>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</si>
  <si>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</si>
  <si>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</si>
  <si>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</si>
  <si>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</si>
  <si>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</si>
  <si>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</si>
  <si>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</si>
  <si>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</si>
  <si>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</si>
  <si>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</si>
  <si>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</si>
  <si>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</si>
  <si>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</si>
  <si>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</si>
  <si>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</si>
  <si>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</si>
  <si>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</si>
  <si>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</si>
  <si>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</si>
  <si>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</si>
  <si>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</si>
  <si>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</si>
  <si>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</si>
  <si>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</si>
  <si>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</si>
  <si>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</si>
  <si>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</si>
  <si>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</si>
  <si>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</si>
  <si>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</si>
  <si>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</si>
  <si>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</si>
  <si>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</si>
  <si>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</si>
  <si>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</si>
  <si>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</si>
  <si>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</si>
  <si>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</si>
  <si>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</si>
  <si>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</si>
  <si>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</si>
  <si>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</si>
  <si>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</si>
  <si>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</si>
  <si>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</si>
  <si>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</si>
  <si>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</si>
  <si>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</si>
  <si>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</si>
  <si>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</si>
  <si>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</si>
  <si>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</si>
  <si>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</si>
  <si>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</si>
  <si>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</si>
  <si>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</si>
  <si>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</si>
  <si>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</si>
  <si>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</si>
  <si>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</si>
  <si>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</si>
  <si>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</si>
  <si>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</si>
  <si>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</si>
  <si>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</si>
  <si>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</si>
  <si>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</si>
  <si>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</si>
  <si>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</si>
  <si>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</si>
  <si>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</si>
  <si>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</si>
  <si>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</si>
  <si>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</si>
  <si>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</si>
  <si>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</si>
  <si>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</si>
  <si>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</si>
  <si>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</si>
  <si>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</si>
  <si>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</si>
  <si>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</si>
  <si>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</si>
  <si>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</si>
  <si>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</si>
  <si>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</si>
  <si>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</si>
  <si>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</si>
  <si>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</si>
  <si>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</si>
  <si>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</si>
  <si>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</si>
  <si>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</si>
  <si>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</si>
  <si>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</si>
  <si>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</si>
  <si>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</si>
  <si>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</si>
  <si>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</si>
  <si>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</si>
  <si>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</si>
  <si>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</si>
  <si>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</si>
  <si>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</si>
  <si>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</si>
  <si>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</si>
  <si>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</si>
  <si>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</si>
  <si>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</si>
  <si>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</si>
  <si>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</si>
  <si>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</si>
  <si>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</si>
  <si>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</si>
  <si>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</si>
  <si>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</si>
  <si>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</si>
  <si>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</si>
  <si>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</si>
  <si>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</si>
  <si>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</si>
  <si>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</si>
  <si>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</si>
  <si>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</si>
  <si>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</si>
  <si>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</si>
  <si>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</si>
  <si>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</si>
  <si>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</si>
  <si>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</si>
  <si>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</si>
  <si>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</si>
  <si>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</si>
  <si>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</si>
  <si>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</si>
  <si>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</si>
  <si>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</si>
  <si>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</si>
  <si>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</si>
  <si>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</si>
  <si>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</si>
  <si>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</si>
  <si>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</si>
  <si>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</si>
  <si>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</si>
  <si>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</si>
  <si>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</si>
  <si>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</si>
  <si>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</si>
  <si>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</si>
  <si>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</si>
  <si>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</si>
  <si>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</si>
  <si>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</si>
  <si>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</si>
  <si>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</si>
  <si>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</si>
  <si>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</si>
  <si>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</si>
  <si>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</si>
  <si>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</si>
  <si>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</si>
  <si>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</si>
  <si>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</si>
  <si>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</si>
  <si>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</si>
  <si>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</si>
  <si>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</si>
  <si>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</si>
  <si>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</si>
  <si>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</si>
  <si>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</si>
  <si>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</si>
  <si>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</si>
  <si>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</si>
  <si>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</si>
  <si>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</si>
  <si>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</si>
  <si>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</si>
  <si>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</si>
  <si>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</si>
  <si>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</si>
  <si>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</si>
  <si>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</si>
  <si>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</si>
  <si>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</si>
  <si>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</si>
  <si>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</si>
  <si>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</si>
  <si>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</si>
  <si>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</si>
  <si>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</si>
  <si>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</si>
  <si>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</si>
  <si>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</si>
  <si>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</si>
  <si>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</si>
  <si>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</si>
  <si>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</si>
  <si>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</si>
  <si>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</si>
  <si>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</si>
  <si>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</si>
  <si>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</si>
  <si>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</si>
  <si>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</si>
  <si>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</si>
  <si>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</si>
  <si>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</si>
  <si>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</si>
  <si>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</si>
  <si>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</si>
  <si>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</si>
  <si>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</si>
  <si>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</si>
  <si>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</si>
  <si>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</si>
  <si>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</si>
  <si>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</si>
  <si>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</si>
  <si>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</si>
  <si>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</si>
  <si>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</si>
  <si>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</si>
  <si>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</si>
  <si>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</si>
  <si>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</si>
  <si>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</si>
  <si>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</si>
  <si>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</si>
  <si>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</si>
  <si>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</si>
  <si>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</si>
  <si>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</si>
  <si>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</si>
  <si>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</si>
  <si>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</si>
  <si>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</si>
  <si>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</si>
  <si>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</si>
  <si>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</si>
  <si>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</si>
  <si>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</si>
  <si>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</si>
  <si>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</si>
  <si>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</si>
  <si>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</si>
  <si>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</si>
  <si>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</si>
  <si>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</si>
  <si>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</si>
  <si>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</si>
  <si>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</si>
  <si>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</si>
  <si>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</si>
  <si>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</si>
  <si>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</si>
  <si>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</si>
  <si>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</si>
  <si>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</si>
  <si>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</si>
  <si>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</si>
  <si>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</si>
  <si>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</si>
  <si>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</si>
  <si>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</si>
  <si>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</si>
  <si>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</si>
  <si>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</si>
  <si>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</si>
  <si>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</si>
  <si>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</si>
  <si>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</si>
  <si>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</si>
  <si>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</si>
  <si>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</si>
  <si>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</si>
  <si>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</si>
  <si>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</si>
  <si>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</si>
  <si>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</si>
  <si>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</si>
  <si>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</si>
  <si>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</si>
  <si>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</si>
  <si>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</si>
  <si>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</si>
  <si>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</si>
  <si>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</si>
  <si>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</si>
  <si>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</si>
  <si>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</si>
  <si>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</si>
  <si>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</si>
  <si>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</si>
  <si>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</si>
  <si>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</si>
  <si>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</si>
  <si>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</si>
  <si>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</si>
  <si>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</si>
  <si>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</si>
  <si>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</si>
  <si>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</si>
  <si>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</si>
  <si>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</si>
  <si>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</si>
  <si>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</si>
  <si>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</si>
  <si>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</si>
  <si>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</si>
  <si>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</si>
  <si>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</si>
  <si>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</si>
  <si>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</si>
  <si>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</si>
  <si>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</si>
  <si>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</si>
  <si>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</si>
  <si>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</si>
  <si>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</si>
  <si>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</si>
  <si>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</si>
  <si>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</si>
  <si>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</si>
  <si>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</si>
  <si>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</si>
  <si>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</si>
  <si>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</si>
  <si>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</si>
  <si>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</si>
  <si>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</si>
  <si>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</si>
  <si>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</si>
  <si>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</si>
  <si>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</si>
  <si>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</si>
  <si>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</si>
  <si>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</si>
  <si>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</si>
  <si>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</si>
  <si>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</si>
  <si>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</si>
  <si>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</si>
  <si>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</si>
  <si>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</si>
  <si>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</si>
  <si>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</si>
  <si>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</si>
  <si>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</si>
  <si>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</si>
  <si>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</si>
  <si>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</si>
  <si>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</si>
  <si>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</si>
  <si>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</si>
  <si>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</si>
  <si>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</si>
  <si>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</si>
  <si>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</si>
  <si>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</si>
  <si>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</si>
  <si>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</si>
  <si>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</si>
  <si>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</si>
  <si>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</si>
  <si>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</si>
  <si>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</si>
  <si>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</si>
  <si>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</si>
  <si>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</si>
  <si>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</si>
  <si>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</si>
  <si>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</si>
  <si>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</si>
  <si>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</si>
  <si>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</si>
  <si>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</si>
  <si>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</si>
  <si>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</si>
  <si>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</si>
  <si>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</si>
  <si>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</si>
  <si>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</si>
  <si>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</si>
  <si>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</si>
  <si>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</si>
  <si>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</si>
  <si>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</si>
  <si>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</si>
  <si>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</si>
  <si>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</si>
  <si>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</si>
  <si>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</si>
  <si>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</si>
  <si>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</si>
  <si>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</si>
  <si>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</si>
  <si>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</si>
  <si>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</si>
  <si>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</si>
  <si>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</si>
  <si>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</si>
  <si>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</si>
  <si>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</si>
  <si>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</si>
  <si>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</si>
  <si>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</si>
  <si>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</si>
  <si>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</si>
  <si>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</si>
  <si>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</si>
  <si>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</si>
  <si>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</si>
  <si>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</si>
  <si>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</si>
  <si>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</si>
  <si>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</si>
  <si>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</si>
  <si>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</si>
  <si>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</si>
  <si>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</si>
  <si>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</si>
  <si>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</si>
  <si>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</si>
  <si>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</si>
  <si>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</si>
  <si>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</si>
  <si>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</si>
  <si>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</si>
  <si>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</si>
  <si>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</si>
  <si>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</si>
  <si>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</si>
  <si>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</si>
  <si>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</si>
  <si>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</si>
  <si>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</si>
  <si>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</si>
  <si>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</si>
  <si>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</si>
  <si>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</si>
  <si>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</si>
  <si>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</si>
  <si>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</si>
  <si>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</si>
  <si>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</si>
  <si>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</si>
  <si>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</si>
  <si>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</si>
  <si>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</si>
  <si>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</si>
  <si>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</si>
  <si>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</si>
  <si>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</si>
  <si>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</si>
  <si>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</si>
  <si>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</si>
  <si>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</si>
  <si>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</si>
  <si>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</si>
  <si>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</si>
  <si>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</si>
  <si>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</si>
  <si>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</si>
  <si>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</si>
  <si>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</si>
  <si>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</si>
  <si>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</si>
  <si>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</si>
  <si>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</si>
  <si>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</si>
  <si>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</si>
  <si>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</si>
  <si>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</si>
  <si>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</si>
  <si>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</si>
  <si>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</si>
  <si>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</si>
  <si>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</si>
  <si>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</si>
  <si>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</si>
  <si>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</si>
  <si>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</si>
  <si>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</si>
  <si>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</si>
  <si>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</si>
  <si>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</si>
  <si>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</si>
  <si>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</si>
  <si>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</si>
  <si>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</si>
  <si>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</si>
  <si>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</si>
  <si>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</si>
  <si>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</si>
  <si>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</si>
  <si>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</si>
  <si>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</si>
  <si>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</si>
  <si>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</si>
  <si>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</si>
  <si>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</si>
  <si>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</si>
  <si>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</si>
  <si>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</si>
  <si>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</si>
  <si>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</si>
  <si>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</si>
  <si>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</si>
  <si>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</si>
  <si>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</si>
  <si>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</si>
  <si>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</si>
  <si>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</si>
  <si>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</si>
  <si>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</si>
  <si>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</si>
  <si>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</si>
  <si>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</si>
  <si>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</si>
  <si>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</si>
  <si>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</si>
  <si>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</si>
  <si>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</si>
  <si>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</si>
  <si>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</si>
  <si>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</si>
  <si>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</si>
  <si>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</si>
  <si>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</si>
  <si>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</si>
  <si>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</si>
  <si>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</si>
  <si>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</si>
  <si>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</si>
  <si>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</si>
  <si>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</si>
  <si>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</si>
  <si>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</si>
  <si>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</si>
  <si>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</si>
  <si>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</si>
  <si>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</si>
  <si>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</si>
  <si>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</si>
  <si>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</si>
  <si>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</si>
  <si>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</si>
  <si>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</si>
  <si>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</si>
  <si>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</si>
  <si>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</si>
  <si>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</si>
  <si>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</si>
  <si>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</si>
  <si>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</si>
  <si>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</si>
  <si>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</si>
  <si>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</si>
  <si>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</si>
  <si>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</si>
  <si>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</si>
  <si>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</si>
  <si>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</si>
  <si>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</si>
  <si>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</si>
  <si>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</si>
  <si>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</si>
  <si>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</si>
  <si>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</si>
  <si>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</si>
  <si>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</si>
  <si>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</si>
  <si>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</si>
  <si>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</si>
  <si>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</si>
  <si>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</si>
  <si>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</si>
  <si>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</si>
  <si>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</si>
  <si>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</si>
  <si>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</si>
  <si>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</si>
  <si>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</si>
  <si>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</si>
  <si>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</si>
  <si>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</si>
  <si>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</si>
  <si>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</si>
  <si>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</si>
  <si>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</si>
  <si>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</si>
  <si>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</si>
  <si>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</si>
  <si>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</si>
  <si>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</si>
  <si>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</si>
  <si>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</si>
  <si>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</si>
  <si>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</si>
  <si>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</si>
  <si>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</si>
  <si>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</si>
  <si>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</si>
  <si>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</si>
  <si>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</si>
  <si>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</si>
  <si>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</si>
  <si>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</si>
  <si>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</si>
  <si>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</si>
  <si>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</si>
  <si>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</si>
  <si>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</si>
  <si>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</si>
  <si>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</si>
  <si>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</si>
  <si>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</si>
  <si>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</si>
  <si>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</si>
  <si>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</si>
  <si>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</si>
  <si>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</si>
  <si>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</si>
  <si>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</si>
  <si>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</si>
  <si>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</si>
  <si>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</si>
  <si>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</si>
  <si>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</si>
  <si>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</si>
  <si>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</si>
  <si>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</si>
  <si>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</si>
  <si>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</si>
  <si>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</si>
  <si>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</si>
  <si>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</si>
  <si>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</si>
  <si>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</si>
  <si>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</si>
  <si>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</si>
  <si>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</si>
  <si>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</si>
  <si>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</si>
  <si>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</si>
  <si>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</si>
  <si>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</si>
  <si>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</si>
  <si>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</si>
  <si>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</si>
  <si>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</si>
  <si>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</si>
  <si>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</si>
  <si>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</si>
  <si>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</si>
  <si>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</si>
  <si>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</si>
  <si>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</si>
  <si>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</si>
  <si>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</si>
  <si>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</si>
  <si>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</si>
  <si>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</si>
  <si>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</si>
  <si>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</si>
  <si>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</si>
  <si>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</si>
  <si>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</si>
  <si>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</si>
  <si>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</si>
  <si>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</si>
  <si>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</si>
  <si>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</si>
  <si>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</si>
  <si>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</si>
  <si>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</si>
  <si>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</si>
  <si>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</si>
  <si>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</si>
  <si>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</si>
  <si>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</si>
  <si>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</si>
  <si>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</si>
  <si>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</si>
  <si>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</si>
  <si>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</si>
  <si>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</si>
  <si>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</si>
  <si>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</si>
  <si>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</si>
  <si>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</si>
  <si>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</si>
  <si>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</si>
  <si>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</si>
  <si>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</si>
  <si>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</si>
  <si>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</si>
  <si>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</si>
  <si>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</si>
  <si>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</si>
  <si>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</si>
  <si>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</si>
  <si>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</si>
  <si>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</si>
  <si>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</si>
  <si>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</si>
  <si>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</si>
  <si>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</si>
  <si>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</si>
  <si>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</si>
  <si>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</si>
  <si>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</si>
  <si>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</si>
  <si>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</si>
  <si>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</si>
  <si>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</si>
  <si>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</si>
  <si>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</si>
  <si>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</si>
  <si>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</si>
  <si>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</si>
  <si>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</si>
  <si>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</si>
  <si>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</si>
  <si>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</si>
  <si>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</si>
  <si>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</si>
  <si>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</si>
  <si>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</si>
  <si>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</si>
  <si>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</si>
  <si>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</si>
  <si>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</si>
  <si>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</si>
  <si>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</si>
  <si>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</si>
  <si>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</si>
  <si>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</si>
  <si>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</si>
  <si>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</si>
  <si>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</si>
  <si>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</si>
  <si>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</si>
  <si>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</si>
  <si>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</si>
  <si>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</si>
  <si>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</si>
  <si>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</si>
  <si>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</si>
  <si>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</si>
  <si>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</si>
  <si>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</si>
  <si>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</si>
  <si>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</si>
  <si>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</si>
  <si>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</si>
  <si>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</si>
  <si>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</si>
  <si>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</si>
  <si>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</si>
  <si>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</si>
  <si>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</si>
  <si>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</si>
  <si>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</si>
  <si>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</si>
  <si>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</si>
  <si>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</si>
  <si>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</si>
  <si>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</si>
  <si>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</si>
  <si>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</si>
  <si>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</si>
  <si>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</si>
  <si>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</si>
  <si>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</si>
  <si>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</si>
  <si>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</si>
  <si>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</si>
  <si>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</si>
  <si>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</si>
  <si>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</si>
  <si>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</si>
  <si>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</si>
  <si>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</si>
  <si>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</si>
  <si>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</si>
  <si>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</si>
  <si>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</si>
  <si>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</si>
  <si>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</si>
  <si>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</si>
  <si>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</si>
  <si>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</si>
  <si>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</si>
  <si>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</si>
  <si>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</si>
  <si>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</si>
  <si>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</si>
  <si>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</si>
  <si>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</si>
  <si>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</si>
  <si>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</si>
  <si>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</si>
  <si>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</si>
  <si>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</si>
  <si>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</si>
  <si>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</si>
  <si>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</si>
  <si>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</si>
  <si>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</si>
  <si>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</si>
  <si>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</si>
  <si>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</si>
  <si>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</si>
  <si>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</si>
  <si>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</si>
  <si>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</si>
  <si>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</si>
  <si>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</si>
  <si>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</si>
  <si>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</si>
  <si>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</si>
  <si>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</si>
  <si>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</si>
  <si>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</si>
  <si>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</si>
  <si>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</si>
  <si>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</si>
  <si>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</si>
  <si>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</si>
  <si>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</si>
  <si>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</si>
  <si>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</si>
  <si>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</si>
  <si>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</si>
  <si>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</si>
  <si>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</si>
  <si>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</si>
  <si>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</si>
  <si>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</si>
  <si>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</si>
  <si>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</si>
  <si>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</si>
  <si>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</si>
  <si>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</si>
  <si>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</si>
  <si>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</si>
  <si>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</si>
  <si>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</si>
  <si>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</si>
  <si>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</si>
  <si>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</si>
  <si>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</si>
  <si>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</si>
  <si>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</si>
  <si>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</si>
  <si>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</si>
  <si>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</si>
  <si>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</si>
  <si>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</si>
  <si>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</si>
  <si>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</si>
  <si>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</si>
  <si>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</si>
  <si>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</si>
  <si>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</si>
  <si>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</si>
  <si>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</si>
  <si>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</si>
  <si>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</si>
  <si>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</si>
  <si>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</si>
  <si>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</si>
  <si>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</si>
  <si>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</si>
  <si>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</si>
  <si>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</si>
  <si>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</si>
  <si>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</si>
  <si>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</si>
  <si>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</si>
  <si>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</si>
  <si>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</si>
  <si>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</si>
  <si>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</si>
  <si>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</si>
  <si>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</si>
  <si>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</si>
  <si>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</si>
  <si>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</si>
  <si>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</si>
  <si>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</si>
  <si>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</si>
  <si>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</si>
  <si>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</si>
  <si>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</si>
  <si>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</si>
  <si>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</si>
  <si>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</si>
  <si>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</si>
  <si>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</si>
  <si>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</si>
  <si>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</si>
  <si>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</si>
  <si>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</si>
  <si>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</si>
  <si>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</si>
  <si>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</si>
  <si>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</si>
  <si>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</si>
  <si>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</si>
  <si>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</si>
  <si>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</si>
  <si>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</si>
  <si>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</si>
  <si>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</si>
  <si>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</si>
  <si>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</si>
  <si>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</si>
  <si>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</si>
  <si>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</si>
  <si>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</si>
  <si>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</si>
  <si>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</si>
  <si>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</si>
  <si>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</si>
  <si>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</si>
  <si>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</si>
  <si>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</si>
  <si>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</si>
  <si>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</si>
  <si>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</si>
  <si>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</si>
  <si>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</si>
  <si>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</si>
  <si>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</si>
  <si>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</si>
  <si>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</si>
  <si>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</si>
  <si>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</si>
  <si>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</si>
  <si>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</si>
  <si>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</si>
  <si>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</si>
  <si>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</si>
  <si>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</si>
  <si>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</si>
  <si>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</si>
  <si>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</si>
  <si>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</si>
  <si>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</si>
  <si>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</si>
  <si>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</si>
  <si>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</si>
  <si>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</si>
  <si>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</si>
  <si>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</si>
  <si>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</si>
  <si>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</si>
  <si>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</si>
  <si>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</si>
  <si>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</si>
  <si>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</si>
  <si>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</si>
  <si>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</si>
  <si>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</si>
  <si>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</si>
  <si>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</si>
  <si>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</si>
  <si>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</si>
  <si>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</si>
  <si>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</si>
  <si>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</si>
  <si>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</si>
  <si>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</si>
  <si>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</si>
  <si>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</si>
  <si>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</si>
  <si>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</si>
  <si>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</si>
  <si>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</si>
  <si>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</si>
  <si>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</si>
  <si>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</si>
  <si>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</si>
  <si>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</si>
  <si>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</si>
  <si>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</si>
  <si>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</si>
  <si>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</si>
  <si>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</si>
  <si>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</si>
  <si>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</si>
  <si>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</si>
  <si>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</si>
  <si>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</si>
  <si>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</si>
  <si>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</si>
  <si>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</si>
  <si>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</si>
  <si>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</si>
  <si>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</si>
  <si>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</si>
  <si>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</si>
  <si>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</si>
  <si>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</si>
  <si>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</si>
  <si>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</si>
  <si>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</si>
  <si>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</si>
  <si>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</si>
  <si>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</si>
  <si>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</si>
  <si>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</si>
  <si>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</si>
  <si>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</si>
  <si>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</si>
  <si>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</si>
  <si>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</si>
  <si>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</si>
  <si>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</si>
  <si>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</si>
  <si>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</si>
  <si>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</si>
  <si>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</si>
  <si>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</si>
  <si>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</si>
  <si>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</si>
  <si>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</si>
  <si>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</si>
  <si>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</si>
  <si>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</si>
  <si>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</si>
  <si>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</si>
  <si>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</si>
  <si>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</si>
  <si>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</si>
  <si>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</si>
  <si>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</si>
  <si>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</si>
  <si>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</si>
  <si>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</si>
  <si>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</si>
  <si>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</si>
  <si>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</si>
  <si>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</si>
  <si>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</si>
  <si>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</si>
  <si>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</si>
  <si>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</si>
  <si>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</si>
  <si>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</si>
  <si>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</si>
  <si>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</si>
  <si>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</si>
  <si>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</si>
  <si>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</si>
  <si>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</si>
  <si>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</si>
  <si>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</si>
  <si>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</si>
  <si>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</si>
  <si>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</si>
  <si>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</si>
  <si>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</si>
  <si>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</si>
  <si>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</si>
  <si>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</si>
  <si>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</si>
  <si>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</si>
  <si>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</si>
  <si>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</si>
  <si>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</si>
  <si>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</si>
  <si>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</si>
  <si>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</si>
  <si>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</si>
  <si>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</si>
  <si>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</si>
  <si>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</si>
  <si>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</si>
  <si>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</si>
  <si>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</si>
  <si>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</si>
  <si>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</si>
  <si>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</si>
  <si>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</si>
  <si>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</si>
  <si>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</si>
  <si>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</si>
  <si>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</si>
  <si>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</si>
  <si>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</si>
  <si>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</si>
  <si>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</si>
  <si>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</si>
  <si>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</si>
  <si>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</si>
  <si>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</si>
  <si>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</si>
  <si>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</si>
  <si>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</si>
  <si>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</si>
  <si>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</si>
  <si>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</si>
  <si>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</si>
  <si>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</si>
  <si>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</si>
  <si>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</si>
  <si>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</si>
  <si>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</si>
  <si>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</si>
  <si>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</si>
  <si>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</si>
  <si>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</si>
  <si>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</si>
  <si>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</si>
  <si>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</si>
  <si>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</si>
  <si>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</si>
  <si>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</si>
  <si>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</si>
  <si>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</si>
  <si>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</si>
  <si>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</si>
  <si>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</si>
  <si>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</si>
  <si>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</si>
  <si>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</si>
  <si>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</si>
  <si>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</si>
  <si>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</si>
  <si>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</si>
  <si>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</si>
  <si>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</si>
  <si>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</si>
  <si>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</si>
  <si>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</si>
  <si>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</si>
  <si>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</si>
  <si>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</si>
  <si>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</si>
  <si>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</si>
  <si>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</si>
  <si>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</si>
  <si>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</si>
  <si>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</si>
  <si>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</si>
  <si>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</si>
  <si>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</si>
  <si>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</si>
  <si>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</si>
  <si>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</si>
  <si>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</si>
  <si>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</si>
  <si>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</si>
  <si>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</si>
  <si>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</si>
  <si>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</si>
  <si>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</si>
  <si>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</si>
  <si>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</si>
  <si>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</si>
  <si>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</si>
  <si>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</si>
  <si>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</si>
  <si>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</si>
  <si>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</si>
  <si>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</si>
  <si>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</si>
  <si>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</si>
  <si>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</si>
  <si>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</si>
  <si>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</si>
  <si>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</si>
  <si>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</si>
  <si>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</si>
  <si>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</si>
  <si>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</si>
  <si>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</si>
  <si>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</si>
  <si>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</si>
  <si>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</si>
  <si>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</si>
  <si>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</si>
  <si>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</si>
  <si>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</si>
  <si>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</si>
  <si>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</si>
  <si>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</si>
  <si>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</si>
  <si>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</si>
  <si>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</si>
  <si>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</si>
  <si>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</si>
  <si>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</si>
  <si>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</si>
  <si>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</si>
  <si>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</si>
  <si>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</si>
  <si>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</si>
  <si>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</si>
  <si>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</si>
  <si>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</si>
  <si>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</si>
  <si>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</si>
  <si>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</si>
  <si>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</si>
  <si>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</si>
  <si>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</si>
  <si>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</si>
  <si>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</si>
  <si>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</si>
  <si>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</si>
  <si>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</si>
  <si>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</si>
  <si>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</si>
  <si>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</si>
  <si>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</si>
  <si>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</si>
  <si>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</si>
  <si>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</si>
  <si>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</si>
  <si>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</si>
  <si>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</si>
  <si>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</si>
  <si>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</si>
  <si>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</si>
  <si>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</si>
  <si>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</si>
  <si>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</si>
  <si>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</si>
  <si>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</si>
  <si>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</si>
  <si>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</si>
  <si>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</si>
  <si>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</si>
  <si>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</si>
  <si>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</si>
  <si>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</si>
  <si>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</si>
  <si>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</si>
  <si>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</si>
  <si>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</si>
  <si>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</si>
  <si>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</si>
  <si>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</si>
  <si>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</si>
  <si>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</si>
  <si>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</si>
  <si>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</si>
  <si>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</si>
  <si>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</si>
  <si>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</si>
  <si>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</si>
  <si>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</si>
  <si>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</si>
  <si>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</si>
  <si>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</si>
  <si>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</si>
  <si>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</si>
  <si>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</si>
  <si>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</si>
  <si>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</si>
  <si>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</si>
  <si>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</si>
  <si>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</si>
  <si>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</si>
  <si>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</si>
  <si>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</si>
  <si>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</si>
  <si>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</si>
  <si>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</si>
  <si>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</si>
  <si>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</si>
  <si>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</si>
  <si>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</si>
  <si>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</si>
  <si>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</si>
  <si>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</si>
  <si>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</si>
  <si>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</si>
  <si>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</si>
  <si>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</si>
  <si>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</si>
  <si>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</si>
  <si>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</si>
  <si>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</si>
  <si>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</si>
  <si>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</si>
  <si>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</si>
  <si>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</si>
  <si>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</si>
  <si>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</si>
  <si>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</si>
  <si>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</si>
  <si>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</si>
  <si>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</si>
  <si>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</si>
  <si>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</si>
  <si>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</si>
  <si>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</si>
  <si>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</si>
  <si>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</si>
  <si>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</si>
  <si>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</si>
  <si>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</si>
  <si>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</si>
  <si>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</si>
  <si>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</si>
  <si>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</si>
  <si>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</si>
  <si>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</si>
  <si>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</si>
  <si>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</si>
  <si>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</si>
  <si>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</si>
  <si>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</si>
  <si>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</si>
  <si>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</si>
  <si>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</si>
  <si>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</si>
  <si>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</si>
  <si>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</si>
  <si>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</si>
  <si>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</si>
  <si>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</si>
  <si>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</si>
  <si>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</si>
  <si>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</si>
  <si>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</si>
  <si>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</si>
  <si>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</si>
  <si>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</si>
  <si>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</si>
  <si>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</si>
  <si>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</si>
  <si>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</si>
  <si>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</si>
  <si>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</si>
  <si>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</si>
  <si>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</si>
  <si>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</si>
  <si>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</si>
  <si>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</si>
  <si>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</si>
  <si>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</si>
  <si>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</si>
  <si>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</si>
  <si>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</si>
  <si>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</si>
  <si>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</si>
  <si>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</si>
  <si>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</si>
  <si>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</si>
  <si>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</si>
  <si>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</si>
  <si>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</si>
  <si>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</si>
  <si>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</si>
  <si>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</si>
  <si>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</si>
  <si>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</si>
  <si>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</si>
  <si>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</si>
  <si>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</si>
  <si>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</si>
  <si>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</si>
  <si>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</si>
  <si>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</si>
  <si>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</si>
  <si>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</si>
  <si>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</si>
  <si>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</si>
  <si>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</si>
  <si>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</si>
  <si>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</si>
  <si>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</si>
  <si>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</si>
  <si>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</si>
  <si>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</si>
  <si>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</si>
  <si>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</si>
  <si>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</si>
  <si>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</si>
  <si>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</si>
  <si>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</si>
  <si>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</si>
  <si>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</si>
  <si>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</si>
  <si>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</si>
  <si>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</si>
  <si>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</si>
  <si>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</si>
  <si>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</si>
  <si>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</si>
  <si>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</si>
  <si>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</si>
  <si>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</si>
  <si>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</si>
  <si>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</si>
  <si>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</si>
  <si>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</si>
  <si>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</si>
  <si>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</si>
  <si>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</si>
  <si>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</si>
  <si>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</si>
  <si>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</si>
  <si>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</si>
  <si>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</si>
  <si>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</si>
  <si>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</si>
  <si>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</si>
  <si>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</si>
  <si>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</si>
  <si>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</si>
  <si>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</si>
  <si>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</si>
  <si>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</si>
  <si>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</si>
  <si>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</si>
  <si>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</si>
  <si>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</si>
  <si>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</si>
  <si>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</si>
  <si>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</si>
  <si>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</si>
  <si>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</si>
  <si>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</si>
  <si>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</si>
  <si>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</si>
  <si>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</si>
  <si>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</si>
  <si>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</si>
  <si>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</si>
  <si>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</si>
  <si>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</si>
  <si>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</si>
  <si>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</si>
  <si>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</si>
  <si>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</si>
  <si>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</si>
  <si>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</si>
  <si>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</si>
  <si>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</si>
  <si>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</si>
  <si>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</si>
  <si>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</si>
  <si>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</si>
  <si>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</si>
  <si>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</si>
  <si>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</si>
  <si>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</si>
  <si>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</si>
  <si>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</si>
  <si>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</si>
  <si>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</si>
  <si>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</si>
  <si>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</si>
  <si>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</si>
  <si>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</si>
  <si>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</si>
  <si>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</si>
  <si>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</si>
  <si>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</si>
  <si>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</si>
  <si>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</si>
  <si>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</si>
  <si>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</si>
  <si>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</si>
  <si>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</si>
  <si>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</si>
  <si>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</si>
  <si>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</si>
  <si>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</si>
  <si>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</si>
  <si>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</si>
  <si>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</si>
  <si>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</si>
  <si>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</si>
  <si>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</si>
  <si>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</si>
  <si>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</si>
  <si>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</si>
  <si>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</si>
  <si>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</si>
  <si>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</si>
  <si>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</si>
  <si>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</si>
  <si>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</si>
  <si>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</si>
  <si>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</si>
  <si>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</si>
  <si>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</si>
  <si>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</si>
  <si>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</si>
  <si>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</si>
  <si>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</si>
  <si>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</si>
  <si>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</si>
  <si>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</si>
  <si>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</si>
  <si>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</si>
  <si>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</si>
  <si>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</si>
  <si>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</si>
  <si>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</si>
  <si>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</si>
  <si>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</si>
  <si>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</si>
  <si>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</si>
  <si>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</si>
  <si>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</si>
  <si>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</si>
  <si>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</si>
  <si>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</si>
  <si>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</si>
  <si>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</si>
  <si>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</si>
  <si>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</si>
  <si>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</si>
  <si>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</si>
  <si>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</si>
  <si>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</si>
  <si>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</si>
  <si>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</si>
  <si>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</si>
  <si>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</si>
  <si>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</si>
  <si>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</si>
  <si>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</si>
  <si>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</si>
  <si>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</si>
  <si>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</si>
  <si>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</si>
  <si>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</si>
  <si>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</si>
  <si>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</si>
  <si>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</si>
  <si>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</si>
  <si>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</si>
  <si>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</si>
  <si>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</si>
  <si>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</si>
  <si>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</si>
  <si>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</si>
  <si>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</si>
  <si>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</si>
  <si>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</si>
  <si>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</si>
  <si>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</si>
  <si>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</si>
  <si>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</si>
  <si>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</si>
  <si>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</si>
  <si>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</si>
  <si>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</si>
  <si>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</si>
  <si>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</si>
  <si>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</si>
  <si>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</si>
  <si>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</si>
  <si>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</si>
  <si>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</si>
  <si>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</si>
  <si>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</si>
  <si>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</si>
  <si>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</si>
  <si>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</si>
  <si>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</si>
  <si>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</si>
  <si>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</si>
  <si>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</si>
  <si>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</si>
  <si>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</si>
  <si>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</si>
  <si>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</si>
  <si>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</si>
  <si>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</si>
  <si>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</si>
  <si>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</si>
  <si>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</si>
  <si>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</si>
  <si>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</si>
  <si>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</si>
  <si>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</si>
  <si>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</si>
  <si>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</si>
  <si>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</si>
  <si>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</si>
  <si>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</si>
  <si>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</si>
  <si>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</si>
  <si>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</si>
  <si>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</si>
  <si>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</si>
  <si>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</si>
  <si>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</si>
  <si>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</si>
  <si>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</si>
  <si>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</si>
  <si>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</si>
  <si>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</si>
  <si>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</si>
  <si>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</si>
  <si>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</si>
  <si>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</si>
  <si>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</si>
  <si>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</si>
  <si>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</si>
  <si>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</si>
  <si>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</si>
  <si>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</si>
  <si>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</si>
  <si>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</si>
  <si>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</si>
  <si>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</si>
  <si>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</si>
  <si>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</si>
  <si>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</si>
  <si>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</si>
  <si>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</si>
  <si>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</si>
  <si>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</si>
  <si>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</si>
  <si>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</si>
  <si>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</si>
  <si>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</si>
  <si>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</si>
  <si>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</si>
  <si>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</si>
  <si>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</si>
  <si>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</si>
  <si>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</si>
  <si>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</si>
  <si>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</si>
  <si>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</si>
  <si>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</si>
  <si>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</si>
  <si>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</si>
  <si>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</si>
  <si>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</si>
  <si>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</si>
  <si>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</si>
  <si>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</si>
  <si>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</si>
  <si>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</si>
  <si>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</si>
  <si>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</si>
  <si>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</si>
  <si>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</si>
  <si>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</si>
  <si>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</si>
  <si>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</si>
  <si>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</si>
  <si>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</si>
  <si>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</si>
  <si>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</si>
  <si>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</si>
  <si>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</si>
  <si>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</si>
  <si>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</si>
  <si>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</si>
  <si>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</si>
  <si>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</si>
  <si>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</si>
  <si>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</si>
  <si>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</si>
  <si>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</si>
  <si>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</si>
  <si>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</si>
  <si>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</si>
  <si>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</si>
  <si>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</si>
  <si>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</si>
  <si>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</si>
  <si>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</si>
  <si>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</si>
  <si>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</si>
  <si>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</si>
  <si>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</si>
  <si>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</si>
  <si>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</si>
  <si>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</si>
  <si>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</si>
  <si>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</si>
  <si>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</si>
  <si>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</si>
  <si>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</si>
  <si>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</si>
  <si>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</si>
  <si>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</si>
  <si>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</si>
  <si>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</si>
  <si>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</si>
  <si>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</si>
  <si>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</si>
  <si>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</si>
  <si>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</si>
  <si>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</si>
  <si>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</si>
  <si>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</si>
  <si>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</si>
  <si>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</si>
  <si>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</si>
  <si>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</si>
  <si>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</si>
  <si>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</si>
  <si>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</si>
  <si>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</si>
  <si>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</si>
  <si>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</si>
  <si>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</si>
  <si>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</si>
  <si>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</si>
  <si>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</si>
  <si>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</si>
  <si>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</si>
  <si>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</si>
  <si>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</si>
  <si>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</si>
  <si>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</si>
  <si>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</si>
  <si>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</si>
  <si>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</si>
  <si>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</si>
  <si>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</si>
  <si>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</si>
  <si>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</si>
  <si>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</si>
  <si>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</si>
  <si>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</si>
  <si>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</si>
  <si>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</si>
  <si>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</si>
  <si>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</si>
  <si>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</si>
  <si>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</si>
  <si>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</si>
  <si>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</si>
  <si>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</si>
  <si>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</si>
  <si>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</si>
  <si>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</si>
  <si>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</si>
  <si>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</si>
  <si>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</si>
  <si>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</si>
  <si>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</si>
  <si>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</si>
  <si>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</si>
  <si>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</si>
  <si>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</si>
  <si>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</si>
  <si>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</si>
  <si>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</si>
  <si>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</si>
  <si>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</si>
  <si>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</si>
  <si>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</si>
  <si>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</si>
  <si>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</si>
  <si>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</si>
  <si>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</si>
  <si>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</si>
  <si>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</si>
  <si>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</si>
  <si>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</si>
  <si>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</si>
  <si>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</si>
  <si>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</si>
  <si>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</si>
  <si>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</si>
  <si>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</si>
  <si>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</si>
  <si>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</si>
  <si>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</si>
  <si>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</si>
  <si>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</si>
  <si>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</si>
  <si>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</si>
  <si>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</si>
  <si>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</si>
  <si>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</si>
  <si>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</si>
  <si>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</si>
  <si>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</si>
  <si>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</si>
  <si>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</si>
  <si>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</si>
  <si>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</si>
  <si>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</si>
  <si>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</si>
  <si>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</si>
  <si>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</si>
  <si>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</si>
  <si>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</si>
  <si>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</si>
  <si>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</si>
  <si>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</si>
  <si>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</si>
  <si>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</si>
  <si>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</si>
  <si>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</si>
  <si>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</si>
  <si>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</si>
  <si>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</si>
  <si>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</si>
  <si>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</si>
  <si>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</si>
  <si>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</si>
  <si>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</si>
  <si>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</si>
  <si>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</si>
  <si>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</si>
  <si>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</si>
  <si>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</si>
  <si>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</si>
  <si>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</si>
  <si>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</si>
  <si>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</si>
  <si>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</si>
  <si>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</si>
  <si>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</si>
  <si>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</si>
  <si>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</si>
  <si>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</si>
  <si>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</si>
  <si>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</si>
  <si>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</si>
  <si>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</si>
  <si>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</si>
  <si>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</si>
  <si>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</si>
  <si>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</si>
  <si>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</si>
  <si>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</si>
  <si>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</si>
  <si>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</si>
  <si>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</si>
  <si>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</si>
  <si>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</si>
  <si>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</si>
  <si>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</si>
  <si>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</si>
  <si>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</si>
  <si>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</si>
  <si>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</si>
  <si>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</si>
  <si>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</si>
  <si>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</si>
  <si>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</si>
  <si>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</si>
  <si>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</si>
  <si>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</si>
  <si>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</si>
  <si>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</si>
  <si>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</si>
  <si>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</si>
  <si>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</si>
  <si>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</si>
  <si>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</si>
  <si>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</si>
  <si>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</si>
  <si>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</si>
  <si>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</si>
  <si>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</si>
  <si>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</si>
  <si>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</si>
  <si>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</si>
  <si>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</si>
  <si>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</si>
  <si>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</si>
  <si>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</si>
  <si>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</si>
  <si>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</si>
  <si>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</si>
  <si>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</si>
  <si>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</si>
  <si>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</si>
  <si>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</si>
  <si>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</si>
  <si>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</si>
  <si>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</si>
  <si>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</si>
  <si>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</si>
  <si>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</si>
  <si>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</si>
  <si>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</si>
  <si>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</si>
  <si>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</si>
  <si>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</si>
  <si>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</si>
  <si>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</si>
  <si>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</si>
  <si>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</si>
  <si>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</si>
  <si>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</si>
  <si>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</si>
  <si>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</si>
  <si>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</si>
  <si>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</si>
  <si>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</si>
  <si>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</si>
  <si>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</si>
  <si>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</si>
  <si>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</si>
  <si>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</si>
  <si>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</si>
  <si>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</si>
  <si>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</si>
  <si>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</si>
  <si>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</si>
  <si>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</si>
  <si>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</si>
  <si>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</si>
  <si>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</si>
  <si>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</si>
  <si>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</si>
  <si>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</si>
  <si>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</si>
  <si>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</si>
  <si>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</si>
  <si>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</si>
  <si>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</si>
  <si>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</si>
  <si>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</si>
  <si>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</si>
  <si>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</si>
  <si>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</si>
  <si>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</si>
  <si>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</si>
  <si>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</si>
  <si>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</si>
  <si>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</si>
  <si>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</si>
  <si>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</si>
  <si>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</si>
  <si>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</si>
  <si>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</si>
  <si>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</si>
  <si>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</si>
  <si>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</si>
  <si>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</si>
  <si>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</si>
  <si>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</si>
  <si>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</si>
  <si>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</si>
  <si>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</si>
  <si>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</si>
  <si>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</si>
  <si>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</si>
  <si>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</si>
  <si>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</si>
  <si>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</si>
  <si>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</si>
  <si>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</si>
  <si>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</si>
  <si>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</si>
  <si>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</si>
  <si>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</si>
  <si>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</si>
  <si>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</si>
  <si>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</si>
  <si>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</si>
  <si>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</si>
  <si>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</si>
  <si>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</si>
  <si>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</si>
  <si>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</si>
  <si>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</si>
  <si>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</si>
  <si>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</si>
  <si>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</si>
  <si>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</si>
  <si>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</si>
  <si>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</si>
  <si>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</si>
  <si>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</si>
  <si>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</si>
  <si>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</si>
  <si>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</si>
  <si>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</si>
  <si>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</si>
  <si>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</si>
  <si>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</si>
  <si>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</si>
  <si>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</si>
  <si>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</si>
  <si>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</si>
  <si>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</si>
  <si>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</si>
  <si>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</si>
  <si>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</si>
  <si>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</si>
  <si>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</si>
  <si>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</si>
  <si>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</si>
  <si>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</si>
  <si>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</si>
  <si>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</si>
  <si>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</si>
  <si>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</si>
  <si>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</si>
  <si>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</si>
  <si>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</si>
  <si>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</si>
  <si>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</si>
  <si>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</si>
  <si>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</si>
  <si>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</si>
  <si>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</si>
  <si>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</si>
  <si>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</si>
  <si>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</si>
  <si>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</si>
  <si>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</si>
  <si>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</si>
  <si>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</si>
  <si>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</si>
  <si>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</si>
  <si>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</si>
  <si>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</si>
  <si>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</si>
  <si>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</si>
  <si>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</si>
  <si>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</si>
  <si>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</si>
  <si>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</si>
  <si>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</si>
  <si>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</si>
  <si>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</si>
  <si>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</si>
  <si>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</si>
  <si>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</si>
  <si>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</si>
  <si>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</si>
  <si>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</si>
  <si>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</si>
  <si>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</si>
  <si>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</si>
  <si>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</si>
  <si>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</si>
  <si>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</si>
  <si>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</si>
  <si>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</si>
  <si>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</si>
  <si>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</si>
  <si>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</si>
  <si>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</si>
  <si>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</si>
  <si>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</si>
  <si>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</si>
  <si>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</si>
  <si>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</si>
  <si>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</si>
  <si>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</si>
  <si>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</si>
  <si>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</si>
  <si>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</si>
  <si>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</si>
  <si>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</si>
  <si>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</si>
  <si>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</si>
  <si>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</si>
  <si>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</si>
  <si>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</si>
  <si>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</si>
  <si>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</si>
  <si>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</si>
  <si>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</si>
  <si>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</si>
  <si>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</si>
  <si>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</si>
  <si>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</si>
  <si>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</si>
  <si>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</si>
  <si>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</si>
  <si>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</si>
  <si>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</si>
  <si>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</si>
  <si>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</si>
  <si>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</si>
  <si>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</si>
  <si>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</si>
  <si>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</si>
  <si>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</si>
  <si>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</si>
  <si>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</si>
  <si>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</si>
  <si>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</si>
  <si>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</si>
  <si>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</si>
  <si>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</si>
  <si>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</si>
  <si>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</si>
  <si>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</si>
  <si>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</si>
  <si>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</si>
  <si>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</si>
  <si>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</si>
  <si>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</si>
  <si>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</si>
  <si>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</si>
  <si>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</si>
  <si>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</si>
  <si>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</si>
  <si>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</si>
  <si>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</si>
  <si>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</si>
  <si>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</si>
  <si>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</si>
  <si>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</si>
  <si>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</si>
  <si>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</si>
  <si>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</si>
  <si>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</si>
  <si>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</si>
  <si>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</si>
  <si>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</si>
  <si>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</si>
  <si>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</si>
  <si>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</si>
  <si>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</si>
  <si>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</si>
  <si>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</si>
  <si>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</si>
  <si>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</si>
  <si>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</si>
  <si>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</si>
  <si>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</si>
  <si>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</si>
  <si>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</si>
  <si>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</si>
  <si>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</si>
  <si>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</si>
  <si>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</si>
  <si>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</si>
  <si>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</si>
  <si>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</si>
  <si>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</si>
  <si>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</si>
  <si>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</si>
  <si>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</si>
  <si>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</si>
  <si>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</si>
  <si>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</si>
  <si>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</si>
  <si>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</si>
  <si>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</si>
  <si>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</si>
  <si>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</si>
  <si>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</si>
  <si>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</si>
  <si>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</si>
  <si>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</si>
  <si>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</si>
  <si>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</si>
  <si>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</si>
  <si>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</si>
  <si>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</si>
  <si>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</si>
  <si>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</si>
  <si>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</si>
  <si>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</si>
  <si>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</si>
  <si>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</si>
  <si>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</si>
  <si>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</si>
  <si>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</si>
  <si>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</si>
  <si>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</si>
  <si>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</si>
  <si>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</si>
  <si>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</si>
  <si>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</si>
  <si>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</si>
  <si>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</si>
  <si>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</si>
  <si>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</si>
  <si>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</si>
  <si>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</si>
  <si>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</si>
  <si>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</si>
  <si>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</si>
  <si>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</si>
  <si>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</si>
  <si>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</si>
  <si>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</si>
  <si>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</si>
  <si>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</si>
  <si>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</si>
  <si>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</si>
  <si>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</si>
  <si>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</si>
  <si>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</si>
  <si>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</si>
  <si>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</si>
  <si>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</si>
  <si>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</si>
  <si>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</si>
  <si>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</si>
  <si>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</si>
  <si>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</si>
  <si>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</si>
  <si>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</si>
  <si>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</si>
  <si>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</si>
  <si>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</si>
  <si>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</si>
  <si>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</si>
  <si>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</si>
  <si>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</si>
  <si>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</si>
  <si>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</si>
  <si>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</si>
  <si>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</si>
  <si>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</si>
  <si>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</si>
  <si>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</si>
  <si>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</si>
  <si>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</si>
  <si>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</si>
  <si>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</si>
  <si>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</si>
  <si>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</si>
  <si>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</si>
  <si>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</si>
  <si>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</si>
  <si>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</si>
  <si>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</si>
  <si>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</si>
  <si>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</si>
  <si>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</si>
  <si>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</si>
  <si>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</si>
  <si>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</si>
  <si>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</si>
  <si>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</si>
  <si>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</si>
  <si>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</si>
  <si>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</si>
  <si>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</si>
  <si>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</si>
  <si>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</si>
  <si>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</si>
  <si>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</si>
  <si>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</si>
  <si>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</si>
  <si>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</si>
  <si>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</si>
  <si>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</si>
  <si>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</si>
  <si>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</si>
  <si>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</si>
  <si>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</si>
  <si>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</si>
  <si>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</si>
  <si>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</si>
  <si>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</si>
  <si>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</si>
  <si>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</si>
  <si>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</si>
  <si>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</si>
  <si>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</si>
  <si>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</si>
  <si>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</si>
  <si>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</si>
  <si>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</si>
  <si>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</si>
  <si>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</si>
  <si>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</si>
  <si>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</si>
  <si>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</si>
  <si>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</si>
  <si>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</si>
  <si>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</si>
  <si>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</si>
  <si>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</si>
  <si>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</si>
  <si>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</si>
  <si>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</si>
  <si>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</si>
  <si>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</si>
  <si>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</si>
  <si>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</si>
  <si>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</si>
  <si>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</si>
  <si>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</si>
  <si>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</si>
  <si>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</si>
  <si>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</si>
  <si>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</si>
  <si>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</si>
  <si>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</si>
  <si>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</si>
  <si>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</si>
  <si>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</si>
  <si>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</si>
  <si>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</si>
  <si>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</si>
  <si>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</si>
  <si>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</si>
  <si>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</si>
  <si>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</si>
  <si>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</si>
  <si>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</si>
  <si>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</si>
  <si>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</si>
  <si>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</si>
  <si>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</si>
  <si>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</si>
  <si>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</si>
  <si>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</si>
  <si>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</si>
  <si>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</si>
  <si>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</si>
  <si>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</si>
  <si>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</si>
  <si>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</si>
  <si>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</si>
  <si>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</si>
  <si>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</si>
  <si>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</si>
  <si>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</si>
  <si>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</si>
  <si>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</si>
  <si>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</si>
  <si>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</si>
  <si>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</si>
  <si>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</si>
  <si>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</si>
  <si>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</si>
  <si>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</si>
  <si>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</si>
  <si>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</si>
  <si>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</si>
  <si>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</si>
  <si>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</si>
  <si>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</si>
  <si>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</si>
  <si>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</si>
  <si>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</si>
  <si>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</si>
  <si>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</si>
  <si>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</si>
  <si>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</si>
  <si>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</si>
  <si>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</si>
  <si>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</si>
  <si>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</si>
  <si>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</si>
  <si>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</si>
  <si>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</si>
  <si>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</si>
  <si>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</si>
  <si>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</si>
  <si>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</si>
  <si>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</si>
  <si>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</si>
  <si>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</si>
  <si>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</si>
  <si>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</si>
  <si>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</si>
  <si>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</si>
  <si>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</si>
  <si>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</si>
  <si>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</si>
  <si>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</si>
  <si>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</si>
  <si>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</si>
  <si>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</si>
  <si>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</si>
  <si>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</si>
  <si>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</si>
  <si>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</si>
  <si>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</si>
  <si>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</si>
  <si>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</si>
  <si>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</si>
  <si>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</si>
  <si>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</si>
  <si>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</si>
  <si>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</si>
  <si>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</si>
  <si>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</si>
  <si>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</si>
  <si>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</si>
  <si>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</si>
  <si>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</si>
  <si>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</si>
  <si>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</si>
  <si>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</si>
  <si>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</si>
  <si>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</si>
  <si>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</si>
  <si>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</si>
  <si>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</si>
  <si>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</si>
  <si>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</si>
  <si>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</si>
  <si>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</si>
  <si>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</si>
  <si>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</si>
  <si>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</si>
  <si>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</si>
  <si>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</si>
  <si>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</si>
  <si>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</si>
  <si>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</si>
  <si>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</si>
  <si>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</si>
  <si>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</si>
  <si>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</si>
  <si>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</si>
  <si>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</si>
  <si>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</si>
  <si>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</si>
  <si>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</si>
  <si>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</si>
  <si>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</si>
  <si>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</si>
  <si>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</si>
  <si>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</si>
  <si>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</si>
  <si>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</si>
  <si>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</si>
  <si>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</si>
  <si>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</si>
  <si>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</si>
  <si>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</si>
  <si>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</si>
  <si>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</si>
  <si>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</si>
  <si>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</si>
  <si>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</si>
  <si>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</si>
  <si>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</si>
  <si>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</si>
  <si>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</si>
  <si>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</si>
  <si>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</si>
  <si>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</si>
  <si>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</si>
  <si>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</si>
  <si>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</si>
  <si>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</si>
  <si>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</si>
  <si>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</si>
  <si>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</si>
  <si>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</si>
  <si>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</si>
  <si>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</si>
  <si>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</si>
  <si>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</si>
  <si>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</si>
  <si>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</si>
  <si>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</si>
  <si>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</si>
  <si>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</si>
  <si>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</si>
  <si>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</si>
  <si>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</si>
  <si>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</si>
  <si>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</si>
  <si>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</si>
  <si>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</si>
  <si>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</si>
  <si>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</si>
  <si>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</si>
  <si>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</si>
  <si>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</si>
  <si>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</si>
  <si>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</si>
  <si>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</si>
  <si>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</si>
  <si>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</si>
  <si>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</si>
  <si>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</si>
  <si>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</si>
  <si>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</si>
  <si>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</si>
  <si>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</si>
  <si>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</si>
  <si>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</si>
  <si>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</si>
  <si>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</si>
  <si>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</si>
  <si>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</si>
  <si>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</si>
  <si>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</si>
  <si>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</si>
  <si>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</si>
  <si>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</si>
  <si>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</si>
  <si>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</si>
  <si>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</si>
  <si>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</si>
  <si>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</si>
  <si>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</si>
  <si>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</si>
  <si>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</si>
  <si>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</si>
  <si>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</si>
  <si>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</si>
  <si>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</si>
  <si>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</si>
  <si>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</si>
  <si>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</si>
  <si>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</si>
  <si>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</si>
  <si>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</si>
  <si>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</si>
  <si>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</si>
  <si>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</si>
  <si>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</si>
  <si>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</si>
  <si>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</si>
  <si>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</si>
  <si>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</si>
  <si>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</si>
  <si>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</si>
  <si>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</si>
  <si>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</si>
  <si>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</si>
  <si>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</si>
  <si>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</si>
  <si>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</si>
  <si>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</si>
  <si>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</si>
  <si>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</si>
  <si>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</si>
  <si>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</si>
  <si>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</si>
  <si>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</si>
  <si>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</si>
  <si>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</si>
  <si>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</si>
  <si>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</si>
  <si>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</si>
  <si>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</si>
  <si>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</si>
  <si>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</si>
  <si>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</si>
  <si>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</si>
  <si>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</si>
  <si>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</si>
  <si>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</si>
  <si>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</si>
  <si>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</si>
  <si>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</si>
  <si>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</si>
  <si>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</si>
  <si>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</si>
  <si>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</si>
  <si>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</si>
  <si>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</si>
  <si>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</si>
  <si>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</si>
  <si>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</si>
  <si>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</si>
  <si>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</si>
  <si>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</si>
  <si>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</si>
  <si>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</si>
  <si>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</si>
  <si>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</si>
  <si>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</si>
  <si>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</si>
  <si>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</si>
  <si>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</si>
  <si>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</si>
  <si>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</si>
  <si>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</si>
  <si>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</si>
  <si>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</si>
  <si>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</si>
  <si>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</si>
  <si>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</si>
  <si>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</si>
  <si>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</si>
  <si>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</si>
  <si>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</si>
  <si>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</si>
  <si>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</si>
  <si>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</si>
  <si>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</si>
  <si>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</si>
  <si>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</si>
  <si>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</si>
  <si>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</si>
  <si>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</si>
  <si>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</si>
  <si>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</si>
  <si>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</si>
  <si>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</si>
  <si>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</si>
  <si>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</si>
  <si>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</si>
  <si>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</si>
  <si>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</si>
  <si>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</si>
  <si>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</si>
  <si>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</si>
  <si>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</si>
  <si>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</si>
  <si>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</si>
  <si>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</si>
  <si>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</si>
  <si>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</si>
  <si>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</si>
  <si>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</si>
  <si>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</si>
  <si>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</si>
  <si>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</si>
  <si>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</si>
  <si>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</si>
  <si>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</si>
  <si>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</si>
  <si>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</si>
  <si>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</si>
  <si>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</si>
  <si>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</si>
  <si>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</si>
  <si>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</si>
  <si>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</si>
  <si>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</si>
  <si>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</si>
  <si>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</si>
  <si>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</si>
  <si>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</si>
  <si>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</si>
  <si>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</si>
  <si>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</si>
  <si>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</si>
  <si>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</si>
  <si>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</si>
  <si>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</si>
  <si>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</si>
  <si>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</si>
  <si>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</si>
  <si>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</si>
  <si>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</si>
  <si>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</si>
  <si>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</si>
  <si>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</si>
  <si>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</si>
  <si>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</si>
  <si>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</si>
  <si>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</si>
  <si>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</si>
  <si>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</si>
  <si>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</si>
  <si>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</si>
  <si>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</si>
  <si>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</si>
  <si>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</si>
  <si>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</si>
  <si>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</si>
  <si>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</si>
  <si>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</si>
  <si>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</si>
  <si>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</si>
  <si>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</si>
  <si>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</si>
  <si>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</si>
  <si>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</si>
  <si>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</si>
  <si>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</si>
  <si>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</si>
  <si>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</si>
  <si>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</si>
  <si>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</si>
  <si>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</si>
  <si>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</si>
  <si>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</si>
  <si>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</si>
  <si>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</si>
  <si>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</si>
  <si>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</si>
  <si>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</si>
  <si>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</si>
  <si>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</si>
  <si>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</si>
  <si>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</si>
  <si>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</si>
  <si>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</si>
  <si>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</si>
  <si>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</si>
  <si>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</si>
  <si>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</si>
  <si>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</si>
  <si>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</si>
  <si>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</si>
  <si>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</si>
  <si>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</si>
  <si>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</si>
  <si>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</si>
  <si>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</si>
  <si>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</si>
  <si>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</si>
  <si>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</si>
  <si>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</si>
  <si>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</si>
  <si>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</si>
  <si>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</si>
  <si>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</si>
  <si>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</si>
  <si>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</si>
  <si>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</si>
  <si>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</si>
  <si>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</si>
  <si>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</si>
  <si>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</si>
  <si>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</si>
  <si>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</si>
  <si>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</si>
  <si>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</si>
  <si>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</si>
  <si>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</si>
  <si>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</si>
  <si>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</si>
  <si>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</si>
  <si>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</si>
  <si>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</si>
  <si>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</si>
  <si>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</si>
  <si>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</si>
  <si>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</si>
  <si>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</si>
  <si>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</si>
  <si>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</si>
  <si>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</si>
  <si>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</si>
  <si>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</si>
  <si>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</si>
  <si>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</si>
  <si>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</si>
  <si>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</si>
  <si>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</si>
  <si>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</si>
  <si>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</si>
  <si>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</si>
  <si>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</si>
  <si>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</si>
  <si>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</si>
  <si>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</si>
  <si>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</si>
  <si>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</si>
  <si>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</si>
  <si>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</si>
  <si>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</si>
  <si>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</si>
  <si>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</si>
  <si>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</si>
  <si>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</si>
  <si>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</si>
  <si>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</si>
  <si>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</si>
  <si>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</si>
  <si>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</si>
  <si>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</si>
  <si>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</si>
  <si>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</si>
  <si>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</si>
  <si>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</si>
  <si>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</si>
  <si>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</si>
  <si>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</si>
  <si>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</si>
  <si>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</si>
  <si>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</si>
  <si>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</si>
  <si>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</si>
  <si>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</si>
  <si>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</si>
  <si>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</si>
  <si>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</si>
  <si>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</si>
  <si>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</si>
  <si>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</si>
  <si>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</si>
  <si>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</si>
  <si>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</si>
  <si>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</si>
  <si>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</si>
  <si>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</si>
  <si>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</si>
  <si>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</si>
  <si>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</si>
  <si>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</si>
  <si>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</si>
  <si>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</si>
  <si>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</si>
  <si>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</si>
  <si>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</si>
  <si>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</si>
  <si>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</si>
  <si>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</si>
  <si>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</si>
  <si>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</si>
  <si>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</si>
  <si>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</si>
  <si>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</si>
  <si>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</si>
  <si>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</si>
  <si>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</si>
  <si>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</si>
  <si>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</si>
  <si>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</si>
  <si>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</si>
  <si>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</si>
  <si>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</si>
  <si>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</si>
  <si>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</si>
  <si>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</si>
  <si>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</si>
  <si>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</si>
  <si>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</si>
  <si>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</si>
  <si>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</si>
  <si>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</si>
  <si>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</si>
  <si>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</si>
  <si>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</si>
  <si>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</si>
  <si>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</si>
  <si>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</si>
  <si>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</si>
  <si>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</si>
  <si>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</si>
  <si>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</si>
  <si>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</si>
  <si>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</si>
  <si>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</si>
  <si>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</si>
  <si>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</si>
  <si>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</si>
  <si>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</si>
  <si>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</si>
  <si>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</si>
  <si>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</si>
  <si>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</si>
  <si>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</si>
  <si>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</si>
  <si>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</si>
  <si>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</si>
  <si>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</si>
  <si>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</si>
  <si>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</si>
  <si>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</si>
  <si>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</si>
  <si>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</si>
  <si>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</si>
  <si>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</si>
  <si>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</si>
  <si>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</si>
  <si>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</si>
  <si>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</si>
  <si>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</si>
  <si>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</si>
  <si>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</si>
  <si>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</si>
  <si>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</si>
  <si>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</si>
  <si>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</si>
  <si>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</si>
  <si>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</si>
  <si>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</si>
  <si>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</si>
  <si>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</si>
  <si>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</si>
  <si>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</si>
  <si>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</si>
  <si>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</si>
  <si>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</si>
  <si>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</si>
  <si>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</si>
  <si>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</si>
  <si>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</si>
  <si>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</si>
  <si>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</si>
  <si>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</si>
  <si>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</si>
  <si>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</si>
  <si>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</si>
  <si>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</si>
  <si>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</si>
  <si>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</si>
  <si>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</si>
  <si>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</si>
  <si>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</si>
  <si>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</si>
  <si>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</si>
  <si>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</si>
  <si>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</si>
  <si>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</si>
  <si>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</si>
  <si>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</si>
  <si>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</si>
  <si>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</si>
  <si>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</si>
  <si>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</si>
  <si>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</si>
  <si>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</si>
  <si>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</si>
  <si>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</si>
  <si>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</si>
  <si>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</si>
  <si>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</si>
  <si>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</si>
  <si>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</si>
  <si>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</si>
  <si>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</si>
  <si>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</si>
  <si>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</si>
  <si>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</si>
  <si>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</si>
  <si>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</si>
  <si>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</si>
  <si>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</si>
  <si>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</si>
  <si>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</si>
  <si>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</si>
  <si>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</si>
  <si>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</si>
  <si>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</si>
  <si>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</si>
  <si>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</si>
  <si>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</si>
  <si>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</si>
  <si>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</si>
  <si>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</si>
  <si>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</si>
  <si>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</si>
  <si>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</si>
  <si>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</si>
  <si>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</si>
  <si>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</si>
  <si>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</si>
  <si>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</si>
  <si>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</si>
  <si>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</si>
  <si>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</si>
  <si>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</si>
  <si>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</si>
  <si>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</si>
  <si>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</si>
  <si>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</si>
  <si>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</si>
  <si>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</si>
  <si>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</si>
  <si>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</si>
  <si>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</si>
  <si>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</si>
  <si>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</si>
  <si>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</si>
  <si>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</si>
  <si>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</si>
  <si>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</si>
  <si>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</si>
  <si>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</si>
  <si>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</si>
  <si>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</si>
  <si>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</si>
  <si>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</si>
  <si>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</si>
  <si>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</si>
  <si>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</si>
  <si>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</si>
  <si>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</si>
  <si>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</si>
  <si>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</si>
  <si>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</si>
  <si>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</si>
  <si>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</si>
  <si>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</si>
  <si>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</si>
  <si>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</si>
  <si>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</si>
  <si>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</si>
  <si>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</si>
  <si>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</si>
  <si>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</si>
  <si>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</si>
  <si>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</si>
  <si>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</si>
  <si>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</si>
  <si>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</si>
  <si>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</si>
  <si>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</si>
  <si>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</si>
  <si>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</si>
  <si>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</si>
  <si>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</si>
  <si>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</si>
  <si>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</si>
  <si>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</si>
  <si>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</si>
  <si>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</si>
  <si>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</si>
  <si>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</si>
  <si>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</si>
  <si>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</si>
  <si>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</si>
  <si>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</si>
  <si>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</si>
  <si>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</si>
  <si>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</si>
  <si>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</si>
  <si>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</si>
  <si>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</si>
  <si>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</si>
  <si>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</si>
  <si>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</si>
  <si>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</si>
  <si>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</si>
  <si>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</si>
  <si>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</si>
  <si>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</si>
  <si>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</si>
  <si>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</si>
  <si>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</si>
  <si>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</si>
  <si>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</si>
  <si>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</si>
  <si>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</si>
  <si>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</si>
  <si>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</si>
  <si>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</si>
  <si>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</si>
  <si>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</si>
  <si>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</si>
  <si>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</si>
  <si>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</si>
  <si>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</si>
  <si>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</si>
  <si>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</si>
  <si>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</si>
  <si>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</si>
  <si>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</si>
  <si>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</si>
  <si>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</si>
  <si>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</si>
  <si>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</si>
  <si>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</si>
  <si>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</si>
  <si>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</si>
  <si>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</si>
  <si>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</si>
  <si>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</si>
  <si>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</si>
  <si>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</si>
  <si>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</si>
  <si>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</si>
  <si>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</si>
  <si>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</si>
  <si>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</si>
  <si>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</si>
  <si>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</si>
  <si>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</si>
  <si>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</si>
  <si>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</si>
  <si>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</si>
  <si>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</si>
  <si>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</si>
  <si>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</si>
  <si>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</si>
  <si>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</si>
  <si>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</si>
  <si>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</si>
  <si>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</si>
  <si>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</si>
  <si>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</si>
  <si>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</si>
  <si>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</si>
  <si>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</si>
  <si>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</si>
  <si>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</si>
  <si>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</si>
  <si>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</si>
  <si>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</si>
  <si>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</si>
  <si>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</si>
  <si>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</si>
  <si>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</si>
  <si>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</si>
  <si>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</si>
  <si>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</si>
  <si>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</si>
  <si>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</si>
  <si>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</si>
  <si>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</si>
  <si>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</si>
  <si>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</si>
  <si>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</si>
  <si>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</si>
  <si>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</si>
  <si>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</si>
  <si>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</si>
  <si>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</si>
  <si>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</si>
  <si>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</si>
  <si>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</si>
  <si>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</si>
  <si>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</si>
  <si>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</si>
  <si>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</si>
  <si>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</si>
  <si>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</si>
  <si>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</si>
  <si>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</si>
  <si>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</si>
  <si>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</si>
  <si>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</si>
  <si>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</si>
  <si>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</si>
  <si>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</si>
  <si>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</si>
  <si>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</si>
  <si>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</si>
  <si>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</si>
  <si>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</si>
  <si>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</si>
  <si>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</si>
  <si>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</si>
  <si>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</si>
  <si>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</si>
  <si>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</si>
  <si>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</si>
  <si>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</si>
  <si>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</si>
  <si>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</si>
  <si>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</si>
  <si>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</si>
  <si>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</si>
  <si>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</si>
  <si>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</si>
  <si>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</si>
  <si>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</si>
  <si>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</si>
  <si>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</si>
  <si>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</si>
  <si>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</si>
  <si>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</si>
  <si>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</si>
  <si>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</si>
  <si>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</si>
  <si>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</si>
  <si>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</si>
  <si>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</si>
  <si>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</si>
  <si>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</si>
  <si>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</si>
  <si>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</si>
  <si>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</si>
  <si>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</si>
  <si>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</si>
  <si>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</si>
  <si>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</si>
  <si>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</si>
  <si>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</si>
  <si>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</si>
  <si>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</si>
  <si>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</si>
  <si>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</si>
  <si>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</si>
  <si>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</si>
  <si>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</si>
  <si>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</si>
  <si>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</si>
  <si>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</si>
  <si>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</si>
  <si>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</si>
  <si>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</si>
  <si>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</si>
  <si>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</si>
  <si>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</si>
  <si>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</si>
  <si>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</si>
  <si>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</si>
  <si>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</si>
  <si>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</si>
  <si>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</si>
  <si>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</si>
  <si>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</si>
  <si>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</si>
  <si>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</si>
  <si>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</si>
  <si>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</si>
  <si>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</si>
  <si>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</si>
  <si>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</si>
  <si>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</si>
  <si>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</si>
  <si>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</si>
  <si>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</si>
  <si>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</si>
  <si>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</si>
  <si>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</si>
  <si>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</si>
  <si>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</si>
  <si>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</si>
  <si>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</si>
  <si>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</si>
  <si>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</si>
  <si>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</si>
  <si>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</si>
  <si>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</si>
  <si>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</si>
  <si>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</si>
  <si>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</si>
  <si>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</si>
  <si>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</si>
  <si>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</si>
  <si>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</si>
  <si>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</si>
  <si>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</si>
  <si>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</si>
  <si>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</si>
  <si>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</si>
  <si>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</si>
  <si>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</si>
  <si>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</si>
  <si>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</si>
  <si>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</si>
  <si>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</si>
  <si>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</si>
  <si>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</si>
  <si>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</si>
  <si>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</si>
  <si>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</si>
  <si>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</si>
  <si>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</si>
  <si>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</si>
  <si>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</si>
  <si>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</si>
  <si>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</si>
  <si>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</si>
  <si>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</si>
  <si>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</si>
  <si>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</si>
  <si>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</si>
  <si>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</si>
  <si>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</si>
  <si>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</si>
  <si>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</si>
  <si>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</si>
  <si>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</si>
  <si>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</si>
  <si>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</si>
  <si>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</si>
  <si>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</si>
  <si>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</si>
  <si>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</si>
  <si>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</si>
  <si>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</si>
  <si>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</si>
  <si>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</si>
  <si>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</si>
  <si>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</si>
  <si>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</si>
  <si>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</si>
  <si>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</si>
  <si>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</si>
  <si>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</si>
  <si>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</si>
  <si>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</si>
  <si>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</si>
  <si>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</si>
  <si>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</si>
  <si>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</si>
  <si>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</si>
  <si>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</si>
  <si>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</si>
  <si>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</si>
  <si>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</si>
  <si>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</si>
  <si>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</si>
  <si>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</si>
  <si>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</si>
  <si>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</si>
  <si>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</si>
  <si>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</si>
  <si>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</si>
  <si>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</si>
  <si>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</si>
  <si>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</si>
  <si>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</si>
  <si>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</si>
  <si>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</si>
  <si>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</si>
  <si>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</si>
  <si>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</si>
  <si>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</si>
  <si>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</si>
  <si>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</si>
  <si>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</si>
  <si>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</si>
  <si>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</si>
  <si>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</si>
  <si>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</si>
  <si>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</si>
  <si>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</si>
  <si>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</si>
  <si>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</si>
  <si>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</si>
  <si>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</si>
  <si>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</si>
  <si>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</si>
  <si>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</si>
  <si>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</si>
  <si>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</si>
  <si>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</si>
  <si>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</si>
  <si>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</si>
  <si>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</si>
  <si>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</si>
  <si>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</si>
  <si>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</si>
  <si>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</si>
  <si>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</si>
  <si>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</si>
  <si>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</si>
  <si>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</si>
  <si>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</si>
  <si>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</si>
  <si>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</si>
  <si>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</si>
  <si>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</si>
  <si>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</si>
  <si>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</si>
  <si>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</si>
  <si>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</si>
  <si>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</si>
  <si>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</si>
  <si>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</si>
  <si>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</si>
  <si>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</si>
  <si>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</si>
  <si>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</si>
  <si>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</si>
  <si>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</si>
  <si>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</si>
  <si>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</si>
  <si>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</si>
  <si>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</si>
  <si>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</si>
  <si>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</si>
  <si>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</si>
  <si>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</si>
  <si>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</si>
  <si>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</si>
  <si>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</si>
  <si>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</si>
  <si>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</si>
  <si>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</si>
  <si>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</si>
  <si>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</si>
  <si>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</si>
  <si>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</si>
  <si>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</si>
  <si>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</si>
  <si>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</si>
  <si>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</si>
  <si>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</si>
  <si>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</si>
  <si>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</si>
  <si>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</si>
  <si>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</si>
  <si>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</si>
  <si>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</si>
  <si>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</si>
  <si>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</si>
  <si>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</si>
  <si>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</si>
  <si>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</si>
  <si>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</si>
  <si>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</si>
  <si>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</si>
  <si>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</si>
  <si>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</si>
  <si>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</si>
  <si>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</si>
  <si>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</si>
  <si>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</si>
  <si>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</si>
  <si>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</si>
  <si>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</si>
  <si>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</si>
  <si>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</si>
  <si>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</si>
  <si>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</si>
  <si>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</si>
  <si>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</si>
  <si>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</si>
  <si>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</si>
  <si>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</si>
  <si>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</si>
  <si>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</si>
  <si>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</si>
  <si>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</si>
  <si>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</si>
  <si>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</si>
  <si>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</si>
  <si>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</si>
  <si>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</si>
  <si>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</si>
  <si>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</si>
  <si>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</si>
  <si>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</si>
  <si>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</si>
  <si>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</si>
  <si>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</si>
  <si>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</si>
  <si>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</si>
  <si>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</si>
  <si>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</si>
  <si>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</si>
  <si>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</si>
  <si>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</si>
  <si>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</si>
  <si>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</si>
  <si>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</si>
  <si>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</si>
  <si>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</si>
  <si>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</si>
  <si>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</si>
  <si>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</si>
  <si>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</si>
  <si>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</si>
  <si>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</si>
  <si>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</si>
  <si>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</si>
  <si>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</si>
  <si>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</si>
  <si>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</si>
  <si>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</si>
  <si>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</si>
  <si>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</si>
  <si>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</si>
  <si>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</si>
  <si>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</si>
  <si>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</si>
  <si>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</si>
  <si>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</si>
  <si>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</si>
  <si>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</si>
  <si>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</si>
  <si>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</si>
  <si>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</si>
  <si>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</si>
  <si>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</si>
  <si>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</si>
  <si>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</si>
  <si>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</si>
  <si>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</si>
  <si>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</si>
  <si>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</si>
  <si>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</si>
  <si>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</si>
  <si>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</si>
  <si>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</si>
  <si>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</si>
  <si>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</si>
  <si>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</si>
  <si>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</si>
  <si>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</si>
  <si>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</si>
  <si>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</si>
  <si>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</si>
  <si>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</si>
  <si>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</si>
  <si>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</si>
  <si>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</si>
  <si>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</si>
  <si>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</si>
  <si>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</si>
  <si>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</si>
  <si>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</si>
  <si>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</si>
  <si>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</si>
  <si>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</si>
  <si>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</si>
  <si>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</si>
  <si>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</si>
  <si>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</si>
  <si>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</si>
  <si>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</si>
  <si>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</si>
  <si>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</si>
  <si>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</si>
  <si>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</si>
  <si>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</si>
  <si>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</si>
  <si>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</si>
  <si>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</si>
  <si>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</si>
  <si>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</si>
  <si>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</si>
  <si>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</si>
  <si>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</si>
  <si>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</si>
  <si>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</si>
  <si>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</si>
  <si>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</si>
  <si>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</si>
  <si>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</si>
  <si>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</si>
  <si>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</si>
  <si>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</si>
  <si>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</si>
  <si>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</si>
  <si>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</si>
  <si>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</si>
  <si>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</si>
  <si>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</si>
  <si>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</si>
  <si>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</si>
  <si>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</si>
  <si>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</si>
  <si>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</si>
  <si>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</si>
  <si>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</si>
  <si>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</si>
  <si>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</si>
  <si>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</si>
  <si>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</si>
  <si>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</si>
  <si>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</si>
  <si>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</si>
  <si>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</si>
  <si>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</si>
  <si>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</si>
  <si>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</si>
  <si>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</si>
  <si>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</si>
  <si>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</si>
  <si>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</si>
  <si>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</si>
  <si>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</si>
  <si>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</si>
  <si>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</si>
  <si>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</si>
  <si>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</si>
  <si>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</si>
  <si>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</si>
  <si>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</si>
  <si>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</si>
  <si>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</si>
  <si>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</si>
  <si>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</si>
  <si>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</si>
  <si>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</si>
  <si>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</si>
  <si>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</si>
  <si>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</si>
  <si>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</si>
  <si>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</si>
  <si>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</si>
  <si>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</si>
  <si>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</si>
  <si>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</si>
  <si>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</si>
  <si>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</si>
  <si>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</si>
  <si>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</si>
  <si>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</si>
  <si>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</si>
  <si>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</si>
  <si>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</si>
  <si>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</si>
  <si>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</si>
  <si>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</si>
  <si>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</si>
  <si>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</si>
  <si>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</si>
  <si>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</si>
  <si>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</si>
  <si>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</si>
  <si>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</si>
  <si>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</si>
  <si>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</si>
  <si>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</si>
  <si>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</si>
  <si>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</si>
  <si>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</si>
  <si>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</si>
  <si>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</si>
  <si>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</si>
  <si>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</si>
  <si>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</si>
  <si>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</si>
  <si>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</si>
  <si>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</si>
  <si>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</si>
  <si>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</si>
  <si>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</si>
  <si>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</si>
  <si>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</si>
  <si>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</si>
  <si>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</si>
  <si>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</si>
  <si>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</si>
  <si>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</si>
  <si>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</si>
  <si>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</si>
  <si>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</si>
  <si>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</si>
  <si>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</si>
  <si>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</si>
  <si>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</si>
  <si>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</si>
  <si>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</si>
  <si>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</si>
  <si>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</si>
  <si>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</si>
  <si>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</si>
  <si>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</si>
  <si>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</si>
  <si>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</si>
  <si>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</si>
  <si>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</si>
  <si>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</si>
  <si>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</si>
  <si>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</si>
  <si>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</si>
  <si>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</si>
  <si>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</si>
  <si>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</si>
  <si>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</si>
  <si>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</si>
  <si>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</si>
  <si>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</si>
  <si>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</si>
  <si>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</si>
  <si>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</si>
  <si>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</si>
  <si>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</si>
  <si>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</si>
  <si>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</si>
  <si>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</si>
  <si>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</si>
  <si>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</si>
  <si>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</si>
  <si>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</si>
  <si>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</si>
  <si>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</si>
  <si>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</si>
  <si>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</si>
  <si>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</si>
  <si>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</si>
  <si>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</si>
  <si>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</si>
  <si>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</si>
  <si>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</si>
  <si>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</si>
  <si>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</si>
  <si>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</si>
  <si>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</si>
  <si>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</si>
  <si>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</si>
  <si>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</si>
  <si>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</si>
  <si>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</si>
  <si>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</si>
  <si>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</si>
  <si>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</si>
  <si>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</si>
  <si>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</si>
  <si>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</si>
  <si>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</si>
  <si>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</si>
  <si>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</si>
  <si>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</si>
  <si>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</si>
  <si>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</si>
  <si>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</si>
  <si>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</si>
  <si>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</si>
  <si>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</si>
  <si>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</si>
  <si>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</si>
  <si>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</si>
  <si>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</si>
  <si>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</si>
  <si>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</si>
  <si>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</si>
  <si>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</si>
  <si>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</si>
  <si>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</si>
  <si>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</si>
  <si>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</si>
  <si>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</si>
  <si>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</si>
  <si>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</si>
  <si>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</si>
  <si>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</si>
  <si>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</si>
  <si>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</si>
  <si>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</si>
  <si>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</si>
  <si>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</si>
  <si>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</si>
  <si>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</si>
  <si>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</si>
  <si>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</si>
  <si>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</si>
  <si>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</si>
  <si>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</si>
  <si>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</si>
  <si>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</si>
  <si>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</si>
  <si>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</si>
  <si>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</si>
  <si>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</si>
  <si>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</si>
  <si>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</si>
  <si>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</si>
  <si>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</si>
  <si>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</si>
  <si>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</si>
  <si>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</si>
  <si>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</si>
  <si>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</si>
  <si>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</si>
  <si>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</si>
  <si>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</si>
  <si>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</si>
  <si>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</si>
  <si>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</si>
  <si>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</si>
  <si>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</si>
  <si>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</si>
  <si>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</si>
  <si>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</si>
  <si>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</si>
  <si>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</si>
  <si>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</si>
  <si>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</si>
  <si>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</si>
  <si>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</si>
  <si>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</si>
  <si>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</si>
  <si>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</si>
  <si>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</si>
  <si>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</si>
  <si>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</si>
  <si>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</si>
  <si>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</si>
  <si>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</si>
  <si>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</si>
  <si>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</si>
  <si>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</si>
  <si>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</si>
  <si>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</si>
  <si>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</si>
  <si>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</si>
  <si>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</si>
  <si>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</si>
  <si>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</si>
  <si>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</si>
  <si>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</si>
  <si>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</si>
  <si>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</si>
  <si>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</si>
  <si>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</si>
  <si>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</si>
  <si>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</si>
  <si>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</si>
  <si>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</si>
  <si>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</si>
  <si>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</si>
  <si>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</si>
  <si>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</si>
  <si>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</si>
  <si>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</si>
  <si>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</si>
  <si>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</si>
  <si>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</si>
  <si>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</si>
  <si>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</si>
  <si>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</si>
  <si>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</si>
  <si>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</si>
  <si>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</si>
  <si>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</si>
  <si>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</si>
  <si>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</si>
  <si>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</si>
  <si>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</si>
  <si>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</si>
  <si>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</si>
  <si>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</si>
  <si>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</si>
  <si>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</si>
  <si>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</si>
  <si>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</si>
  <si>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</si>
  <si>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</si>
  <si>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</si>
  <si>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</si>
  <si>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</si>
  <si>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</si>
  <si>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</si>
  <si>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</si>
  <si>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</si>
  <si>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</si>
  <si>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</si>
  <si>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</si>
  <si>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</si>
  <si>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</si>
  <si>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</si>
  <si>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</si>
  <si>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</si>
  <si>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</si>
  <si>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</si>
  <si>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</si>
  <si>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</si>
  <si>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</si>
  <si>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</si>
  <si>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</si>
  <si>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</si>
  <si>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</si>
  <si>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</si>
  <si>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</si>
  <si>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</si>
  <si>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</si>
  <si>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</si>
  <si>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</si>
  <si>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</si>
  <si>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</si>
  <si>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</si>
  <si>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</si>
  <si>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</si>
  <si>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</si>
  <si>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</si>
  <si>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</si>
  <si>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</si>
  <si>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</si>
  <si>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</si>
  <si>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</si>
  <si>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</si>
  <si>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</si>
  <si>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</si>
  <si>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</si>
  <si>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</si>
  <si>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</si>
  <si>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</si>
  <si>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</si>
  <si>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</si>
  <si>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</si>
  <si>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</si>
  <si>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</si>
  <si>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</si>
  <si>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</si>
  <si>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</si>
  <si>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</si>
  <si>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</si>
  <si>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</si>
  <si>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</si>
  <si>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</si>
  <si>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</si>
  <si>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</si>
  <si>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</si>
  <si>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</si>
  <si>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</si>
  <si>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</si>
  <si>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</si>
  <si>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</si>
  <si>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</si>
  <si>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</si>
  <si>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</si>
  <si>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</si>
  <si>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</si>
  <si>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</si>
  <si>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</si>
  <si>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</si>
  <si>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</si>
  <si>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</si>
  <si>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</si>
  <si>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</si>
  <si>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</si>
  <si>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</si>
  <si>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</si>
  <si>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</si>
  <si>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</si>
  <si>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</si>
  <si>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</si>
  <si>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</si>
  <si>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</si>
  <si>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</si>
  <si>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</si>
  <si>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</si>
  <si>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</si>
  <si>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</si>
  <si>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</si>
  <si>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</si>
  <si>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</si>
  <si>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</si>
  <si>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</si>
  <si>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</si>
  <si>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</si>
  <si>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</si>
  <si>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</si>
  <si>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</si>
  <si>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</si>
  <si>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</si>
  <si>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</si>
  <si>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</si>
  <si>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</si>
  <si>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</si>
  <si>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</si>
  <si>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</si>
  <si>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</si>
  <si>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</si>
  <si>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</si>
  <si>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</si>
  <si>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</si>
  <si>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</si>
  <si>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</si>
  <si>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</si>
  <si>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</si>
  <si>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</si>
  <si>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</si>
  <si>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</si>
  <si>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</si>
  <si>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</si>
  <si>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</si>
  <si>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</si>
  <si>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</si>
  <si>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</si>
  <si>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</si>
  <si>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</si>
  <si>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</si>
  <si>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</si>
  <si>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</si>
  <si>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</si>
  <si>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</si>
  <si>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</si>
  <si>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</si>
  <si>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</si>
  <si>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</si>
  <si>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</si>
  <si>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</si>
  <si>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</si>
  <si>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</si>
  <si>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</si>
  <si>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</si>
  <si>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</si>
  <si>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</si>
  <si>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</si>
  <si>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</si>
  <si>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</si>
  <si>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</si>
  <si>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</si>
  <si>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</si>
  <si>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</si>
  <si>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</si>
  <si>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</si>
  <si>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</si>
  <si>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</si>
  <si>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</si>
  <si>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</si>
  <si>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</si>
  <si>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</si>
  <si>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</si>
  <si>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</si>
  <si>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</si>
  <si>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</si>
  <si>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</si>
  <si>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</si>
  <si>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</si>
  <si>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</si>
  <si>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</si>
  <si>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</si>
  <si>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</si>
  <si>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</si>
  <si>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</si>
  <si>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</si>
  <si>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</si>
  <si>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</si>
  <si>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</si>
  <si>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</si>
  <si>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</si>
  <si>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</si>
  <si>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</si>
  <si>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</si>
  <si>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</si>
  <si>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</si>
  <si>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</si>
  <si>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</si>
  <si>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</si>
  <si>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</si>
  <si>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</si>
  <si>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</si>
  <si>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</si>
  <si>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</si>
  <si>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</si>
  <si>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</si>
  <si>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</si>
  <si>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</si>
  <si>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</si>
  <si>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</si>
  <si>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</si>
  <si>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</si>
  <si>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</si>
  <si>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</si>
  <si>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</si>
  <si>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</si>
  <si>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</si>
  <si>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</si>
  <si>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</si>
  <si>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</si>
  <si>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</si>
  <si>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</si>
  <si>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</si>
  <si>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</si>
  <si>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</si>
  <si>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</si>
  <si>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</si>
  <si>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</si>
  <si>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</si>
  <si>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</si>
  <si>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</si>
  <si>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</si>
  <si>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</si>
  <si>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</si>
  <si>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</si>
  <si>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</si>
  <si>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</si>
  <si>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</si>
  <si>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</si>
  <si>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</si>
  <si>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</si>
  <si>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</si>
  <si>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</si>
  <si>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</si>
  <si>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</si>
  <si>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</si>
  <si>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</si>
  <si>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</si>
  <si>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</si>
  <si>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</si>
  <si>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</si>
  <si>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</si>
  <si>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</si>
  <si>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</si>
  <si>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</si>
  <si>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</si>
  <si>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</si>
  <si>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</si>
  <si>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</si>
  <si>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</si>
  <si>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</si>
  <si>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</si>
  <si>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</si>
  <si>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</si>
  <si>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</si>
  <si>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</si>
  <si>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</si>
  <si>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</si>
  <si>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</si>
  <si>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</si>
  <si>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</si>
  <si>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</si>
  <si>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</si>
  <si>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</si>
  <si>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</si>
  <si>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</si>
  <si>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</si>
  <si>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</si>
  <si>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</si>
  <si>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</si>
  <si>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</si>
  <si>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</si>
  <si>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</si>
  <si>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</si>
  <si>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</si>
  <si>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</si>
  <si>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</si>
  <si>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</si>
  <si>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</si>
  <si>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</si>
  <si>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</si>
  <si>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</si>
  <si>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</si>
  <si>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</si>
  <si>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</si>
  <si>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</si>
  <si>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</si>
  <si>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</si>
  <si>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</si>
  <si>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</si>
  <si>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</si>
  <si>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</si>
  <si>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</si>
  <si>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</si>
  <si>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</si>
  <si>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</si>
  <si>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</si>
  <si>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</si>
  <si>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</si>
  <si>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</si>
  <si>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</si>
  <si>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</si>
  <si>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</si>
  <si>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</si>
  <si>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</si>
  <si>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</si>
  <si>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</si>
  <si>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</si>
  <si>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</si>
  <si>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</si>
  <si>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</si>
  <si>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</si>
  <si>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</si>
  <si>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</si>
  <si>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</si>
  <si>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</si>
  <si>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</si>
  <si>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</si>
  <si>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</si>
  <si>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</si>
  <si>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</si>
  <si>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</si>
  <si>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</si>
  <si>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</si>
  <si>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</si>
  <si>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</si>
  <si>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</si>
  <si>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</si>
  <si>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</si>
  <si>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</si>
  <si>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</si>
  <si>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</si>
  <si>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</si>
  <si>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</si>
  <si>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</si>
  <si>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</si>
  <si>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</si>
  <si>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</si>
  <si>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</si>
  <si>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</si>
  <si>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</si>
  <si>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</si>
  <si>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</si>
  <si>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</si>
  <si>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</si>
  <si>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</si>
  <si>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</si>
  <si>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</si>
  <si>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</si>
  <si>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</si>
  <si>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</si>
  <si>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</si>
  <si>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</si>
  <si>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</si>
  <si>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</si>
  <si>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</si>
  <si>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</si>
  <si>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</si>
  <si>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</si>
  <si>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</si>
  <si>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</si>
  <si>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</si>
  <si>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</si>
  <si>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</si>
  <si>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</si>
  <si>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</si>
  <si>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</si>
  <si>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</si>
  <si>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</si>
  <si>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</si>
  <si>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</si>
  <si>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</si>
  <si>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</si>
  <si>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</si>
  <si>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</si>
  <si>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</si>
  <si>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</si>
  <si>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</si>
  <si>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</si>
  <si>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</si>
  <si>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</si>
  <si>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</si>
  <si>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</si>
  <si>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</si>
  <si>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</si>
  <si>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</si>
  <si>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</si>
  <si>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</si>
  <si>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</si>
  <si>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</si>
  <si>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</si>
  <si>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</si>
  <si>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</si>
  <si>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</si>
  <si>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</si>
  <si>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</si>
  <si>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</si>
  <si>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</si>
  <si>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</si>
  <si>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</si>
  <si>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</si>
  <si>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</si>
  <si>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</si>
  <si>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</si>
  <si>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</si>
  <si>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</si>
  <si>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</si>
  <si>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</si>
  <si>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</si>
  <si>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</si>
  <si>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</si>
  <si>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</si>
  <si>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</si>
  <si>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</si>
  <si>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</si>
  <si>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</si>
  <si>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</si>
  <si>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</si>
  <si>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</si>
  <si>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</si>
  <si>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</si>
  <si>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</si>
  <si>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</si>
  <si>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</si>
  <si>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</si>
  <si>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</si>
  <si>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</si>
  <si>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</si>
  <si>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</si>
  <si>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</si>
  <si>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</si>
  <si>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</si>
  <si>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</si>
  <si>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</si>
  <si>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</si>
  <si>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</si>
  <si>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</si>
  <si>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</si>
  <si>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</si>
  <si>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</si>
  <si>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</si>
  <si>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</si>
  <si>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</si>
  <si>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</si>
  <si>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</si>
  <si>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</si>
  <si>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</si>
  <si>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</si>
  <si>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</si>
  <si>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</si>
  <si>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</si>
  <si>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</si>
  <si>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</si>
  <si>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</si>
  <si>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</si>
  <si>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</si>
  <si>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</si>
  <si>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</si>
  <si>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</si>
  <si>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</si>
  <si>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</si>
  <si>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</si>
  <si>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</si>
  <si>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</si>
  <si>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</si>
  <si>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</si>
  <si>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</si>
  <si>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</si>
  <si>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</si>
  <si>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</si>
  <si>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</si>
  <si>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</si>
  <si>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</si>
  <si>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</si>
  <si>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</si>
  <si>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</si>
  <si>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</si>
  <si>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</si>
  <si>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</si>
  <si>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</si>
  <si>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</si>
  <si>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</si>
  <si>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</si>
  <si>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</si>
  <si>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</si>
  <si>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</si>
  <si>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</si>
  <si>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</si>
  <si>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</si>
  <si>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</si>
  <si>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</si>
  <si>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</si>
  <si>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</si>
  <si>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</si>
  <si>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</si>
  <si>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</si>
  <si>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</si>
  <si>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</si>
  <si>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</si>
  <si>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</si>
  <si>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</si>
  <si>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</si>
  <si>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</si>
  <si>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</si>
  <si>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</si>
  <si>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</si>
  <si>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</si>
  <si>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</si>
  <si>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</si>
  <si>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</si>
  <si>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</si>
  <si>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</si>
  <si>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</si>
  <si>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</si>
  <si>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</si>
  <si>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</si>
  <si>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</si>
  <si>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</si>
  <si>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</si>
  <si>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</si>
  <si>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</si>
  <si>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</si>
  <si>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</si>
  <si>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</si>
  <si>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</si>
  <si>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</si>
  <si>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</si>
  <si>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</si>
  <si>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</si>
  <si>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</si>
  <si>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</si>
  <si>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</si>
  <si>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</si>
  <si>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</si>
  <si>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</si>
  <si>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</si>
  <si>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</si>
  <si>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</si>
  <si>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</si>
  <si>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</si>
  <si>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</si>
  <si>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</si>
  <si>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</si>
  <si>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</si>
  <si>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</si>
  <si>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</si>
  <si>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</si>
  <si>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</si>
  <si>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</si>
  <si>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</si>
  <si>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</si>
  <si>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</si>
  <si>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</si>
  <si>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</si>
  <si>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</si>
  <si>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</si>
  <si>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</si>
  <si>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</si>
  <si>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</si>
  <si>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</si>
  <si>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</si>
  <si>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</si>
  <si>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</si>
  <si>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</si>
  <si>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</si>
  <si>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</si>
  <si>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</si>
  <si>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</si>
  <si>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</si>
  <si>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</si>
  <si>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</si>
  <si>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</si>
  <si>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</si>
  <si>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</si>
  <si>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</si>
  <si>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</si>
  <si>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</si>
  <si>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</si>
  <si>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</si>
  <si>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</si>
  <si>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</si>
  <si>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</si>
  <si>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</si>
  <si>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</si>
  <si>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</si>
  <si>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</si>
  <si>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</si>
  <si>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</si>
  <si>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</si>
  <si>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</si>
  <si>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</si>
  <si>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</si>
  <si>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</si>
  <si>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</si>
  <si>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</si>
  <si>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</si>
  <si>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</si>
  <si>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</si>
  <si>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</si>
  <si>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</si>
  <si>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</si>
  <si>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</si>
  <si>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</si>
  <si>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</si>
  <si>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</si>
  <si>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</si>
  <si>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</si>
  <si>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</si>
  <si>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</si>
  <si>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</si>
  <si>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</si>
  <si>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</si>
  <si>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</si>
  <si>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</si>
  <si>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</si>
  <si>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</si>
  <si>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</si>
  <si>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</si>
  <si>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</si>
  <si>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</si>
  <si>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</si>
  <si>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</si>
  <si>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</si>
  <si>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</si>
  <si>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</si>
  <si>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</si>
  <si>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</si>
  <si>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</si>
  <si>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</si>
  <si>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</si>
  <si>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</si>
  <si>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</si>
  <si>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</si>
  <si>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</si>
  <si>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</si>
  <si>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</si>
  <si>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</si>
  <si>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</si>
  <si>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</si>
  <si>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</si>
  <si>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</si>
  <si>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</si>
  <si>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</si>
  <si>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</si>
  <si>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</si>
  <si>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</si>
  <si>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</si>
  <si>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</si>
  <si>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</si>
  <si>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</si>
  <si>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</si>
  <si>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</si>
  <si>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</si>
  <si>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</si>
  <si>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</si>
  <si>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</si>
  <si>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</si>
  <si>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</si>
  <si>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</si>
  <si>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</si>
  <si>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</si>
  <si>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</si>
  <si>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</si>
  <si>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</si>
  <si>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</si>
  <si>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</si>
  <si>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</si>
  <si>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</si>
  <si>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</si>
  <si>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</si>
  <si>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</si>
  <si>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</si>
  <si>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</si>
  <si>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</si>
  <si>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</si>
  <si>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</si>
  <si>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</si>
  <si>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</si>
  <si>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</si>
  <si>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</si>
  <si>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</si>
  <si>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</si>
  <si>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</si>
  <si>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</si>
  <si>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</si>
  <si>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</si>
  <si>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</si>
  <si>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</si>
  <si>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</si>
  <si>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</si>
  <si>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</si>
  <si>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</si>
  <si>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</si>
  <si>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</si>
  <si>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</si>
  <si>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</si>
  <si>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</si>
  <si>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</si>
  <si>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</si>
  <si>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</si>
  <si>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</si>
  <si>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</si>
  <si>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</si>
  <si>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</si>
  <si>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</si>
  <si>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</si>
  <si>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</si>
  <si>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</si>
  <si>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</si>
  <si>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</si>
  <si>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</si>
  <si>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</si>
  <si>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</si>
  <si>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</si>
  <si>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</si>
  <si>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</si>
  <si>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</si>
  <si>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</si>
  <si>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</si>
  <si>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</si>
  <si>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</si>
  <si>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</si>
  <si>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</si>
  <si>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</si>
  <si>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</si>
  <si>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</si>
  <si>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</si>
  <si>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</si>
  <si>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</si>
  <si>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</si>
  <si>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</si>
  <si>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</si>
  <si>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</si>
  <si>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</si>
  <si>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</si>
  <si>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</si>
  <si>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</si>
  <si>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</si>
  <si>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</si>
  <si>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</si>
  <si>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</si>
  <si>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</si>
  <si>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</si>
  <si>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</si>
  <si>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</si>
  <si>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</si>
  <si>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</si>
  <si>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</si>
  <si>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</si>
  <si>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</si>
  <si>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</si>
  <si>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</si>
  <si>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</si>
  <si>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</si>
  <si>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</si>
  <si>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</si>
  <si>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</si>
  <si>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</si>
  <si>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</si>
  <si>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</si>
  <si>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</si>
  <si>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</si>
  <si>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</si>
  <si>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</si>
  <si>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</si>
  <si>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</si>
  <si>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</si>
  <si>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</si>
  <si>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</si>
  <si>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</si>
  <si>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</si>
  <si>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</si>
  <si>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</si>
  <si>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</si>
  <si>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</si>
  <si>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</si>
  <si>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</si>
  <si>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</si>
  <si>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</si>
  <si>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</si>
  <si>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</si>
  <si>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</si>
  <si>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</si>
  <si>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</si>
  <si>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</si>
  <si>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</si>
  <si>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</si>
  <si>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</si>
  <si>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</si>
  <si>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</si>
  <si>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</si>
  <si>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</si>
  <si>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</si>
  <si>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</si>
  <si>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</si>
  <si>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</si>
  <si>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</si>
  <si>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</si>
  <si>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</si>
  <si>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</si>
  <si>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</si>
  <si>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</si>
  <si>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</si>
  <si>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</si>
  <si>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</si>
  <si>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</si>
  <si>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</si>
  <si>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</si>
  <si>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</si>
  <si>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</si>
  <si>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</si>
  <si>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</si>
  <si>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</si>
  <si>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</si>
  <si>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</si>
  <si>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</si>
  <si>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</si>
  <si>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</si>
  <si>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</si>
  <si>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</si>
  <si>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</si>
  <si>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</si>
  <si>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</si>
  <si>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</si>
  <si>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</si>
  <si>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</si>
  <si>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</si>
  <si>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</si>
  <si>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</si>
  <si>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</si>
  <si>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</si>
  <si>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</si>
  <si>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</si>
  <si>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</si>
  <si>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</si>
  <si>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</si>
  <si>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</si>
  <si>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</si>
  <si>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</si>
  <si>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</si>
  <si>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</si>
  <si>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</si>
  <si>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</si>
  <si>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</si>
  <si>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</si>
  <si>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</si>
  <si>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</si>
  <si>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</si>
  <si>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</si>
  <si>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</si>
  <si>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</si>
  <si>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</si>
  <si>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</si>
  <si>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</si>
  <si>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</si>
  <si>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</si>
  <si>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</si>
  <si>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</si>
  <si>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</si>
  <si>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</si>
  <si>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</si>
  <si>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</si>
  <si>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</si>
  <si>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</si>
  <si>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</si>
  <si>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</si>
  <si>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</si>
  <si>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</si>
  <si>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</si>
  <si>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</si>
  <si>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</si>
  <si>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</si>
  <si>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</si>
  <si>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</si>
  <si>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</si>
  <si>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</si>
  <si>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</si>
  <si>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</si>
  <si>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</si>
  <si>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</si>
  <si>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</si>
  <si>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</si>
  <si>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</si>
  <si>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</si>
  <si>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</si>
  <si>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</si>
  <si>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</si>
  <si>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</si>
  <si>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</si>
  <si>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</si>
  <si>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</si>
  <si>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</si>
  <si>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</si>
  <si>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</si>
  <si>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</si>
  <si>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</si>
  <si>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</si>
  <si>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</si>
  <si>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</si>
  <si>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</si>
  <si>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</si>
  <si>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</si>
  <si>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</si>
  <si>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</si>
  <si>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</si>
  <si>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</si>
  <si>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</si>
  <si>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</si>
  <si>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</si>
  <si>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</si>
  <si>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</si>
  <si>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</si>
  <si>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</si>
  <si>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</si>
  <si>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</si>
  <si>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</si>
  <si>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</si>
  <si>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</si>
  <si>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</si>
  <si>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</si>
  <si>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</si>
  <si>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</si>
  <si>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</si>
  <si>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</si>
  <si>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</si>
  <si>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</si>
  <si>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</si>
  <si>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</si>
  <si>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</si>
  <si>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</si>
  <si>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</si>
  <si>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</si>
  <si>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</si>
  <si>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</si>
  <si>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</si>
  <si>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</si>
  <si>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</si>
  <si>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</si>
  <si>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</si>
  <si>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</si>
  <si>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</si>
  <si>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</si>
  <si>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</si>
  <si>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</si>
  <si>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</si>
  <si>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</si>
  <si>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</si>
  <si>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</si>
  <si>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</si>
  <si>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</si>
  <si>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</si>
  <si>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</si>
  <si>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</si>
  <si>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</si>
  <si>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</si>
  <si>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</si>
  <si>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</si>
  <si>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</si>
  <si>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</si>
  <si>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</si>
  <si>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</si>
  <si>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</si>
  <si>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</si>
  <si>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</si>
  <si>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</si>
  <si>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</si>
  <si>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</si>
  <si>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</si>
  <si>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</si>
  <si>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</si>
  <si>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</si>
  <si>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</si>
  <si>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</si>
  <si>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</si>
  <si>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</si>
  <si>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</si>
  <si>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</si>
  <si>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</si>
  <si>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</si>
  <si>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</si>
  <si>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</si>
  <si>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</si>
  <si>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</si>
  <si>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</si>
  <si>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</si>
  <si>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</si>
  <si>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</si>
  <si>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</si>
  <si>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</si>
  <si>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</si>
  <si>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</si>
  <si>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</si>
  <si>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</si>
  <si>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</si>
  <si>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</si>
  <si>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</si>
  <si>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</si>
  <si>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</si>
  <si>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</si>
  <si>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</si>
  <si>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</si>
  <si>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</si>
  <si>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</si>
  <si>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</si>
  <si>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</si>
  <si>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</si>
  <si>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</si>
  <si>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</si>
  <si>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</si>
  <si>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</si>
  <si>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</si>
  <si>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</si>
  <si>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</si>
  <si>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</si>
  <si>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</si>
  <si>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</si>
  <si>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</si>
  <si>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</si>
  <si>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</si>
  <si>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</si>
  <si>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</si>
  <si>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</si>
  <si>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</si>
  <si>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</si>
  <si>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</si>
  <si>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</si>
  <si>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</si>
  <si>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</si>
  <si>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</si>
  <si>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</si>
  <si>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</si>
  <si>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</si>
  <si>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</si>
  <si>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</si>
  <si>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</si>
  <si>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</si>
  <si>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</si>
  <si>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</si>
  <si>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</si>
  <si>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</si>
  <si>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</si>
  <si>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</si>
  <si>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</si>
  <si>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</si>
  <si>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</si>
  <si>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</si>
  <si>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</si>
  <si>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</si>
  <si>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</si>
  <si>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</si>
  <si>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</si>
  <si>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</si>
  <si>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</si>
  <si>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</si>
  <si>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</si>
  <si>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</si>
  <si>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</si>
  <si>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</si>
  <si>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</si>
  <si>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</si>
  <si>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</si>
  <si>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</si>
  <si>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</si>
  <si>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</si>
  <si>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</si>
  <si>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</si>
  <si>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</si>
  <si>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</si>
  <si>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</si>
  <si>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</si>
  <si>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</si>
  <si>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</si>
  <si>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</si>
  <si>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</si>
  <si>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</si>
  <si>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</si>
  <si>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</si>
  <si>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</si>
  <si>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</si>
  <si>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</si>
  <si>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</si>
  <si>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</si>
  <si>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</si>
  <si>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</si>
  <si>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</si>
  <si>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</si>
  <si>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</si>
  <si>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</si>
  <si>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</si>
  <si>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</si>
  <si>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</si>
  <si>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</si>
  <si>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</si>
  <si>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</si>
  <si>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</si>
  <si>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</si>
  <si>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</si>
  <si>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</si>
  <si>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</si>
  <si>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</si>
  <si>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</si>
  <si>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</si>
  <si>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</si>
  <si>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</si>
  <si>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</si>
  <si>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</si>
  <si>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</si>
  <si>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</si>
  <si>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</si>
  <si>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</si>
  <si>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</si>
  <si>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</si>
  <si>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</si>
  <si>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</si>
  <si>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</si>
  <si>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</si>
  <si>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</si>
  <si>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</si>
  <si>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</si>
  <si>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</si>
  <si>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</si>
  <si>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</si>
  <si>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</si>
  <si>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</si>
  <si>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</si>
  <si>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</si>
  <si>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</si>
  <si>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</si>
  <si>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</si>
  <si>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</si>
  <si>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</si>
  <si>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</si>
  <si>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</si>
  <si>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</si>
  <si>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</si>
  <si>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</si>
  <si>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</si>
  <si>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</si>
  <si>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</si>
  <si>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</si>
  <si>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</si>
  <si>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</si>
  <si>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</si>
  <si>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</si>
  <si>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</si>
  <si>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</si>
  <si>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</si>
  <si>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</si>
  <si>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</si>
  <si>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</si>
  <si>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</si>
  <si>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</si>
  <si>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</si>
  <si>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</si>
  <si>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</si>
  <si>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</si>
  <si>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</si>
  <si>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</si>
  <si>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</si>
  <si>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</si>
  <si>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</si>
  <si>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</si>
  <si>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</si>
  <si>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</si>
  <si>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</si>
  <si>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</si>
  <si>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</si>
  <si>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</si>
  <si>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</si>
  <si>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</si>
  <si>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</si>
  <si>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</si>
  <si>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</si>
  <si>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</si>
  <si>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</si>
  <si>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</si>
  <si>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</si>
  <si>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</si>
  <si>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</si>
  <si>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</si>
  <si>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</si>
  <si>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</si>
  <si>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</si>
  <si>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</si>
  <si>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</si>
  <si>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</si>
  <si>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</si>
  <si>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</si>
  <si>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</si>
  <si>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</si>
  <si>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</si>
  <si>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</si>
  <si>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</si>
  <si>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</si>
  <si>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</si>
  <si>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</si>
  <si>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</si>
  <si>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</si>
  <si>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</si>
  <si>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</si>
  <si>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</si>
  <si>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</si>
  <si>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</si>
  <si>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</si>
  <si>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</si>
  <si>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</si>
  <si>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</si>
  <si>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</si>
  <si>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</si>
  <si>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</si>
  <si>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</si>
  <si>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</si>
  <si>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</si>
  <si>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</si>
  <si>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</si>
  <si>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</si>
  <si>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</si>
  <si>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</si>
  <si>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</si>
  <si>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</si>
  <si>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</si>
  <si>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</si>
  <si>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</si>
  <si>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</si>
  <si>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</si>
  <si>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</si>
  <si>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</si>
  <si>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</si>
  <si>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</si>
  <si>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</si>
  <si>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</si>
  <si>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</si>
  <si>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</si>
  <si>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</si>
  <si>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</si>
  <si>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</si>
  <si>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</si>
  <si>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</si>
  <si>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</si>
  <si>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</si>
  <si>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</si>
  <si>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</si>
  <si>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</si>
  <si>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</si>
  <si>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</si>
  <si>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</si>
  <si>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</si>
  <si>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</si>
  <si>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</si>
  <si>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</si>
  <si>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</si>
  <si>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</si>
  <si>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</si>
  <si>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</si>
  <si>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</si>
  <si>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</si>
  <si>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</si>
  <si>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</si>
  <si>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</si>
  <si>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</si>
  <si>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</si>
  <si>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</si>
  <si>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</si>
  <si>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</si>
  <si>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</si>
  <si>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</si>
  <si>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</si>
  <si>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</si>
  <si>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</si>
  <si>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</si>
  <si>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</si>
  <si>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</si>
  <si>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</si>
  <si>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</si>
  <si>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</si>
  <si>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</si>
  <si>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</si>
  <si>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</si>
  <si>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</si>
  <si>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</si>
  <si>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</si>
  <si>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</si>
  <si>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</si>
  <si>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</si>
  <si>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</si>
  <si>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</si>
  <si>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</si>
  <si>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</si>
  <si>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</si>
  <si>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</si>
  <si>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</si>
  <si>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</si>
  <si>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</si>
  <si>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</si>
  <si>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</si>
  <si>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</si>
  <si>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</si>
  <si>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</si>
  <si>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</si>
  <si>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</si>
  <si>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</si>
  <si>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</si>
  <si>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</si>
  <si>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</si>
  <si>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</si>
  <si>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</si>
  <si>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</si>
  <si>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</si>
  <si>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</si>
  <si>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</si>
  <si>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</si>
  <si>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</si>
  <si>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</si>
  <si>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</si>
  <si>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</si>
  <si>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</si>
  <si>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</si>
  <si>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</si>
  <si>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</si>
  <si>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</si>
  <si>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</si>
  <si>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</si>
  <si>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</si>
  <si>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</si>
  <si>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</si>
  <si>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</si>
  <si>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</si>
  <si>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</si>
  <si>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</si>
  <si>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</si>
  <si>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</si>
  <si>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</si>
  <si>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</si>
  <si>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</si>
  <si>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</si>
  <si>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</si>
  <si>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</si>
  <si>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</si>
  <si>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</si>
  <si>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</si>
  <si>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</si>
  <si>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</si>
  <si>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</si>
  <si>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</si>
  <si>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</si>
  <si>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</si>
  <si>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</si>
  <si>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</si>
  <si>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</si>
  <si>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</si>
  <si>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</si>
  <si>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</si>
  <si>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</si>
  <si>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</si>
  <si>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</si>
  <si>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</si>
  <si>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</si>
  <si>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</si>
  <si>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</si>
  <si>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</si>
  <si>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</si>
  <si>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</si>
  <si>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</si>
  <si>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</si>
  <si>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</si>
  <si>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</si>
  <si>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</si>
  <si>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</si>
  <si>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</si>
  <si>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</si>
  <si>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</si>
  <si>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</si>
  <si>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</si>
  <si>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</si>
  <si>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</si>
  <si>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</si>
  <si>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</si>
  <si>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</si>
  <si>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</si>
  <si>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</si>
  <si>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</si>
  <si>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</si>
  <si>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</si>
  <si>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</si>
  <si>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</si>
  <si>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</si>
  <si>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</si>
  <si>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</si>
  <si>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</si>
  <si>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</si>
  <si>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</si>
  <si>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</si>
  <si>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</si>
  <si>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</si>
  <si>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</si>
  <si>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</si>
  <si>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</si>
  <si>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</si>
  <si>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</si>
  <si>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</si>
  <si>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</si>
  <si>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</si>
  <si>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</si>
  <si>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</si>
  <si>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</si>
  <si>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</si>
  <si>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</si>
  <si>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</si>
  <si>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</si>
  <si>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</si>
  <si>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</si>
  <si>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</si>
  <si>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</si>
  <si>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</si>
  <si>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</si>
  <si>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</si>
  <si>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</si>
  <si>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</si>
  <si>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</si>
  <si>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</si>
  <si>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</si>
  <si>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</si>
  <si>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</si>
  <si>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</si>
  <si>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</si>
  <si>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</si>
  <si>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</si>
  <si>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</si>
  <si>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</si>
  <si>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</si>
  <si>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</si>
  <si>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</si>
  <si>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</si>
  <si>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</si>
  <si>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</si>
  <si>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</si>
  <si>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</si>
  <si>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</si>
  <si>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</si>
  <si>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</si>
  <si>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</si>
  <si>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</si>
  <si>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</si>
  <si>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</si>
  <si>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</si>
  <si>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</si>
  <si>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</si>
  <si>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</si>
  <si>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</si>
  <si>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</si>
  <si>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</si>
  <si>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</si>
  <si>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</si>
  <si>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</si>
  <si>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</si>
  <si>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</si>
  <si>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</si>
  <si>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</si>
  <si>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</si>
  <si>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</si>
  <si>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</si>
  <si>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</si>
  <si>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</si>
  <si>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</si>
  <si>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</si>
  <si>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</si>
  <si>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</si>
  <si>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</si>
  <si>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</si>
  <si>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</si>
  <si>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</si>
  <si>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</si>
  <si>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</si>
  <si>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</si>
  <si>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</si>
  <si>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</si>
  <si>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</si>
  <si>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</si>
  <si>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</si>
  <si>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</si>
  <si>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</si>
  <si>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</si>
  <si>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</si>
  <si>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</si>
  <si>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</si>
  <si>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</si>
  <si>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</si>
  <si>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</si>
  <si>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</si>
  <si>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</si>
  <si>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</si>
  <si>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</si>
  <si>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</si>
  <si>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</si>
  <si>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</si>
  <si>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</si>
  <si>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</si>
  <si>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</si>
  <si>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</si>
  <si>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</si>
  <si>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</si>
  <si>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</si>
  <si>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</si>
  <si>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</si>
  <si>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</si>
  <si>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</si>
  <si>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</si>
  <si>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</si>
  <si>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</si>
  <si>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</si>
  <si>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</si>
  <si>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</si>
  <si>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</si>
  <si>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</si>
  <si>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</si>
  <si>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</si>
  <si>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</si>
  <si>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</si>
  <si>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</si>
  <si>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</si>
  <si>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</si>
  <si>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</si>
  <si>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</si>
  <si>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</si>
  <si>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</si>
  <si>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</si>
  <si>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</si>
  <si>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</si>
  <si>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</si>
  <si>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</si>
  <si>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</si>
  <si>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</si>
  <si>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</si>
  <si>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</si>
  <si>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</si>
  <si>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</si>
  <si>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</si>
  <si>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</si>
  <si>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</si>
  <si>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</si>
  <si>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</si>
  <si>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</si>
  <si>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</si>
  <si>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</si>
  <si>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</si>
  <si>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</si>
  <si>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</si>
  <si>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</si>
  <si>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</si>
  <si>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</si>
  <si>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</si>
  <si>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</si>
  <si>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</si>
  <si>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</si>
  <si>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</si>
  <si>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</si>
  <si>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</si>
  <si>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</si>
  <si>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</si>
  <si>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</si>
  <si>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</si>
  <si>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</si>
  <si>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</si>
  <si>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</si>
  <si>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</si>
  <si>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</si>
  <si>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</si>
  <si>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</si>
  <si>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</si>
  <si>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</si>
  <si>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</si>
  <si>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</si>
  <si>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</si>
  <si>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</si>
  <si>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</si>
  <si>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</si>
  <si>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</si>
  <si>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</si>
  <si>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</si>
  <si>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</si>
  <si>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</si>
  <si>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</si>
  <si>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</si>
  <si>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</si>
  <si>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</si>
  <si>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</si>
  <si>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</si>
  <si>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</si>
  <si>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</si>
  <si>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</si>
  <si>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</si>
  <si>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</si>
  <si>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</si>
  <si>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</si>
  <si>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</si>
  <si>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</si>
  <si>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</si>
  <si>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</si>
  <si>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</si>
  <si>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</si>
  <si>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</si>
  <si>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</si>
  <si>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</si>
  <si>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</si>
  <si>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</si>
  <si>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</si>
  <si>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</si>
  <si>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</si>
  <si>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</si>
  <si>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</si>
  <si>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</si>
  <si>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</si>
  <si>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</si>
  <si>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</si>
  <si>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</si>
  <si>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</si>
  <si>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</si>
  <si>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</si>
  <si>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</si>
  <si>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</si>
  <si>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</si>
  <si>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</si>
  <si>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</si>
  <si>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</si>
  <si>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</si>
  <si>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</si>
  <si>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</si>
  <si>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</si>
  <si>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</si>
  <si>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</si>
  <si>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</si>
  <si>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</si>
  <si>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</si>
  <si>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</si>
  <si>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</si>
  <si>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</si>
  <si>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</si>
  <si>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</si>
  <si>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</si>
  <si>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</si>
  <si>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</si>
  <si>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</si>
  <si>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</si>
  <si>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</si>
  <si>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</si>
  <si>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</si>
  <si>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</si>
  <si>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</si>
  <si>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</si>
  <si>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</si>
  <si>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</si>
  <si>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</si>
  <si>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</si>
  <si>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</si>
  <si>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</si>
  <si>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</si>
  <si>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</si>
  <si>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</si>
  <si>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</si>
  <si>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</si>
  <si>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</si>
  <si>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</si>
  <si>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</si>
  <si>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</si>
  <si>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</si>
  <si>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</si>
  <si>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</si>
  <si>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</si>
  <si>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</si>
  <si>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</si>
  <si>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</si>
  <si>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</si>
  <si>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</si>
  <si>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</si>
  <si>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</si>
  <si>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</si>
  <si>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</si>
  <si>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</si>
  <si>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</si>
  <si>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</si>
  <si>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</si>
  <si>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</si>
  <si>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</si>
  <si>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</si>
  <si>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</si>
  <si>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</si>
  <si>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</si>
  <si>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</si>
  <si>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</si>
  <si>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</si>
  <si>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</si>
  <si>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</si>
  <si>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</si>
  <si>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</si>
  <si>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</si>
  <si>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</si>
  <si>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</si>
  <si>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</si>
  <si>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</si>
  <si>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</si>
  <si>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</si>
  <si>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</si>
  <si>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</si>
  <si>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</si>
  <si>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</si>
  <si>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</si>
  <si>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</si>
  <si>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</si>
  <si>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</si>
  <si>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</si>
  <si>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</si>
  <si>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</si>
  <si>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</si>
  <si>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</si>
  <si>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</si>
  <si>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</si>
  <si>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</si>
  <si>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</si>
  <si>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</si>
  <si>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</si>
  <si>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</si>
  <si>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</si>
  <si>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</si>
  <si>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</si>
  <si>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</si>
  <si>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</si>
  <si>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</si>
  <si>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</si>
  <si>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</si>
  <si>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</si>
  <si>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</si>
  <si>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</si>
  <si>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</si>
  <si>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</si>
  <si>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</si>
  <si>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</si>
  <si>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</si>
  <si>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</si>
  <si>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</si>
  <si>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</si>
  <si>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</si>
  <si>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</si>
  <si>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</si>
  <si>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</si>
  <si>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</si>
  <si>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</si>
  <si>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</si>
  <si>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</si>
  <si>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</si>
  <si>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</si>
  <si>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</si>
  <si>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</si>
  <si>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</si>
  <si>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</si>
  <si>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</si>
  <si>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</si>
  <si>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</si>
  <si>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</si>
  <si>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</si>
  <si>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</si>
  <si>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</si>
  <si>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</si>
  <si>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</si>
  <si>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</si>
  <si>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</si>
  <si>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</si>
  <si>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</si>
  <si>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</si>
  <si>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</si>
  <si>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</si>
  <si>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</si>
  <si>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</si>
  <si>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</si>
  <si>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</si>
  <si>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</si>
  <si>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</si>
  <si>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</si>
  <si>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</si>
  <si>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</si>
  <si>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</si>
  <si>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</si>
  <si>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</si>
  <si>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</si>
  <si>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</si>
  <si>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</si>
  <si>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</si>
  <si>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</si>
  <si>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</si>
  <si>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</si>
  <si>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</si>
  <si>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</si>
  <si>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</si>
  <si>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</si>
  <si>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</si>
  <si>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</si>
  <si>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</si>
  <si>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</si>
  <si>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</si>
  <si>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</si>
  <si>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</si>
  <si>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</si>
  <si>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</si>
  <si>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</si>
  <si>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</si>
  <si>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</si>
  <si>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</si>
  <si>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</si>
  <si>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</si>
  <si>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</si>
  <si>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</si>
  <si>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</si>
  <si>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</si>
  <si>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</si>
  <si>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</si>
  <si>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</si>
  <si>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</si>
  <si>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</si>
  <si>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</si>
  <si>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</si>
  <si>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</si>
  <si>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</si>
  <si>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</si>
  <si>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</si>
  <si>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</si>
  <si>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</si>
  <si>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</si>
  <si>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</si>
  <si>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</si>
  <si>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</si>
  <si>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</si>
  <si>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</si>
  <si>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</si>
  <si>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</si>
  <si>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</si>
  <si>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</si>
  <si>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</si>
  <si>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</si>
  <si>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</si>
  <si>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</si>
  <si>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</si>
  <si>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</si>
  <si>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</si>
  <si>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</si>
  <si>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</si>
  <si>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</si>
  <si>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</si>
  <si>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</si>
  <si>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</si>
  <si>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</si>
  <si>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</si>
  <si>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</si>
  <si>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</si>
  <si>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</si>
  <si>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</si>
  <si>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</si>
  <si>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</si>
  <si>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</si>
  <si>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</si>
  <si>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</si>
  <si>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</si>
  <si>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</si>
  <si>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</si>
  <si>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</si>
  <si>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</si>
  <si>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</si>
  <si>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</si>
  <si>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</si>
  <si>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</si>
  <si>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</si>
  <si>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</si>
  <si>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</si>
  <si>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</si>
  <si>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</si>
  <si>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</si>
  <si>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</si>
  <si>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</si>
  <si>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</si>
  <si>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</si>
  <si>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</si>
  <si>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</si>
  <si>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</si>
  <si>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</si>
  <si>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</si>
  <si>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</si>
  <si>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</si>
  <si>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</si>
  <si>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</si>
  <si>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</si>
  <si>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</si>
  <si>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</si>
  <si>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</si>
  <si>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</si>
  <si>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</si>
  <si>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</si>
  <si>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</si>
  <si>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</si>
  <si>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</si>
  <si>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</si>
  <si>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</si>
  <si>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</si>
  <si>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</si>
  <si>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</si>
  <si>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</si>
  <si>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</si>
  <si>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</si>
  <si>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</si>
  <si>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</si>
  <si>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</si>
  <si>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</si>
  <si>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</si>
  <si>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</si>
  <si>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</si>
  <si>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</si>
  <si>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</si>
  <si>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</si>
  <si>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</si>
  <si>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</si>
  <si>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</si>
  <si>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</si>
  <si>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</si>
  <si>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</si>
  <si>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</si>
  <si>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</si>
  <si>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</si>
  <si>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</si>
  <si>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</si>
  <si>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</si>
  <si>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</si>
  <si>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</si>
  <si>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</si>
  <si>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</si>
  <si>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</si>
  <si>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</si>
  <si>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</si>
  <si>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</si>
  <si>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</si>
  <si>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</si>
  <si>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</si>
  <si>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</si>
  <si>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</si>
  <si>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</si>
  <si>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</si>
  <si>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</si>
  <si>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</si>
  <si>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</si>
  <si>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</si>
  <si>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</si>
  <si>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</si>
  <si>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</si>
  <si>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</si>
  <si>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</si>
  <si>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</si>
  <si>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</si>
  <si>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</si>
  <si>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</si>
  <si>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</si>
  <si>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</si>
  <si>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</si>
  <si>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</si>
  <si>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</si>
  <si>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</si>
  <si>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</si>
  <si>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</si>
  <si>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</si>
  <si>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</si>
  <si>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</si>
  <si>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</si>
  <si>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</si>
  <si>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</si>
  <si>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</si>
  <si>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</si>
  <si>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</si>
  <si>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</si>
  <si>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</si>
  <si>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</si>
  <si>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</si>
  <si>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</si>
  <si>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</si>
  <si>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</si>
  <si>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</si>
  <si>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</si>
  <si>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</si>
  <si>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</si>
  <si>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</si>
  <si>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</si>
  <si>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</si>
  <si>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</si>
  <si>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</si>
  <si>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</si>
  <si>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</si>
  <si>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</si>
  <si>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</si>
  <si>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</si>
  <si>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</si>
  <si>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</si>
  <si>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</si>
  <si>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</si>
  <si>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</si>
  <si>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</si>
  <si>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</si>
  <si>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</si>
  <si>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</si>
  <si>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</si>
  <si>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</si>
  <si>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</si>
  <si>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</si>
  <si>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</si>
  <si>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</si>
  <si>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</si>
  <si>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</si>
  <si>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</si>
  <si>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</si>
  <si>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</si>
  <si>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</si>
  <si>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</si>
  <si>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</si>
  <si>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</si>
  <si>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</si>
  <si>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</si>
  <si>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</si>
  <si>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</si>
  <si>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</si>
  <si>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</si>
  <si>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</si>
  <si>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</si>
  <si>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</si>
  <si>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</si>
  <si>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</si>
  <si>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</si>
  <si>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</si>
  <si>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</si>
  <si>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</si>
  <si>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</si>
  <si>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</si>
  <si>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</si>
  <si>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</si>
  <si>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</si>
  <si>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</si>
  <si>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</si>
  <si>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</si>
  <si>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</si>
  <si>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</si>
  <si>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</si>
  <si>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</si>
  <si>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</si>
  <si>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</si>
  <si>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</si>
  <si>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</si>
  <si>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</si>
  <si>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</si>
  <si>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</si>
  <si>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</si>
  <si>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</si>
  <si>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</si>
  <si>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</si>
  <si>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</si>
  <si>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</si>
  <si>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</si>
  <si>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</si>
  <si>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</si>
  <si>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</si>
  <si>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</si>
  <si>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</si>
  <si>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</si>
  <si>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</si>
  <si>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</si>
  <si>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</si>
  <si>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</si>
  <si>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</si>
  <si>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</si>
  <si>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</si>
  <si>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</si>
  <si>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</si>
  <si>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</si>
  <si>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</si>
  <si>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</si>
  <si>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</si>
  <si>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</si>
  <si>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</si>
  <si>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</si>
  <si>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</si>
  <si>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</si>
  <si>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</si>
  <si>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</si>
  <si>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</si>
  <si>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</si>
  <si>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</si>
  <si>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</si>
  <si>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</si>
  <si>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</si>
  <si>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</si>
  <si>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</si>
  <si>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</si>
  <si>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</si>
  <si>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</si>
  <si>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</si>
  <si>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</si>
  <si>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</si>
  <si>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</si>
  <si>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</si>
  <si>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</si>
  <si>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</si>
  <si>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</si>
  <si>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</si>
  <si>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</si>
  <si>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</si>
  <si>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</si>
  <si>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</si>
  <si>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</si>
  <si>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</si>
  <si>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</si>
  <si>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</si>
  <si>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</si>
  <si>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</si>
  <si>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</si>
  <si>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</si>
  <si>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</si>
  <si>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</si>
  <si>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</si>
  <si>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</si>
  <si>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</si>
  <si>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</si>
  <si>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</si>
  <si>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</si>
  <si>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</si>
  <si>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</si>
  <si>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</si>
  <si>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</si>
  <si>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</si>
  <si>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</si>
  <si>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</si>
  <si>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</si>
  <si>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</si>
  <si>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</si>
  <si>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</si>
  <si>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</si>
  <si>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</si>
  <si>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</si>
  <si>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</si>
  <si>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</si>
  <si>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</si>
  <si>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</si>
  <si>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</si>
  <si>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</si>
  <si>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</si>
  <si>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</si>
  <si>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</si>
  <si>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</si>
  <si>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</si>
  <si>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</si>
  <si>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</si>
  <si>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</si>
  <si>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</si>
  <si>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</si>
  <si>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</si>
  <si>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</si>
  <si>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</si>
  <si>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</si>
  <si>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</si>
  <si>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</si>
  <si>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</si>
  <si>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</si>
  <si>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</si>
  <si>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</si>
  <si>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</si>
  <si>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</si>
  <si>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</si>
  <si>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</si>
  <si>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</si>
  <si>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</si>
  <si>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</si>
  <si>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</si>
  <si>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</si>
  <si>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</si>
  <si>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</si>
  <si>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</si>
  <si>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</si>
  <si>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</si>
  <si>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</si>
  <si>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</si>
  <si>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</si>
  <si>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</si>
  <si>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</si>
  <si>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</si>
  <si>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</si>
  <si>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</si>
  <si>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</si>
  <si>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</si>
  <si>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</si>
  <si>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</si>
  <si>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</si>
  <si>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</si>
  <si>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</si>
  <si>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</si>
  <si>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</si>
  <si>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</si>
  <si>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</si>
  <si>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</si>
  <si>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</si>
  <si>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</si>
  <si>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</si>
  <si>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</si>
  <si>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</si>
  <si>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</si>
  <si>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</si>
  <si>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</si>
  <si>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</si>
  <si>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</si>
  <si>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</si>
  <si>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</si>
  <si>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</si>
  <si>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</si>
  <si>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</si>
  <si>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</si>
  <si>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</si>
  <si>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</si>
  <si>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</si>
  <si>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</si>
  <si>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</si>
  <si>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</si>
  <si>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</si>
  <si>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</si>
  <si>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</si>
  <si>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</si>
  <si>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</si>
  <si>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</si>
  <si>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</si>
  <si>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</si>
  <si>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</si>
  <si>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</si>
  <si>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</si>
  <si>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</si>
  <si>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</si>
  <si>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</si>
  <si>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</si>
  <si>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</si>
  <si>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</si>
  <si>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</si>
  <si>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</si>
  <si>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</si>
  <si>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</si>
  <si>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</si>
  <si>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</si>
  <si>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</si>
  <si>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</si>
  <si>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</si>
  <si>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</si>
  <si>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</si>
  <si>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</si>
  <si>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</si>
  <si>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</si>
  <si>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</si>
  <si>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</si>
  <si>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</si>
  <si>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</si>
  <si>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</si>
  <si>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</si>
  <si>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</si>
  <si>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</si>
  <si>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</si>
  <si>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</si>
  <si>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</si>
  <si>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</si>
  <si>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</si>
  <si>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</si>
  <si>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</si>
  <si>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</si>
  <si>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</si>
  <si>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</si>
  <si>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</si>
  <si>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</si>
  <si>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</si>
  <si>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</si>
  <si>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</si>
  <si>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</si>
  <si>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</si>
  <si>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</si>
  <si>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</si>
  <si>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</si>
  <si>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</si>
  <si>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</si>
  <si>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</si>
  <si>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</si>
  <si>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</si>
  <si>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</si>
  <si>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</si>
  <si>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</si>
  <si>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</si>
  <si>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</si>
  <si>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</si>
  <si>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</si>
  <si>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</si>
  <si>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</si>
  <si>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</si>
  <si>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</si>
  <si>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</si>
  <si>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</si>
  <si>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</si>
  <si>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</si>
  <si>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</si>
  <si>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</si>
  <si>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</si>
  <si>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</si>
  <si>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</si>
  <si>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</si>
  <si>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</si>
  <si>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</si>
  <si>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</si>
  <si>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</si>
  <si>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</si>
  <si>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</si>
  <si>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</si>
  <si>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</si>
  <si>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</si>
  <si>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</si>
  <si>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</si>
  <si>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</si>
  <si>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</si>
  <si>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</si>
  <si>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</si>
  <si>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</si>
  <si>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</si>
  <si>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</si>
  <si>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</si>
  <si>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</si>
  <si>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</si>
  <si>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</si>
  <si>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</si>
  <si>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</si>
  <si>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</si>
  <si>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</si>
  <si>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</si>
  <si>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</si>
  <si>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</si>
  <si>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</si>
  <si>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</si>
  <si>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</si>
  <si>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</si>
  <si>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</si>
  <si>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</si>
  <si>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</si>
  <si>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</si>
  <si>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</si>
  <si>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</si>
  <si>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</si>
  <si>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</si>
  <si>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</si>
  <si>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</si>
  <si>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</si>
  <si>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</si>
  <si>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</si>
  <si>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</si>
  <si>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</si>
  <si>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</si>
  <si>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</si>
  <si>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</si>
  <si>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</si>
  <si>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</si>
  <si>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</si>
  <si>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</si>
  <si>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</si>
  <si>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</si>
  <si>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</si>
  <si>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</si>
  <si>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</si>
  <si>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</si>
  <si>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</si>
  <si>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</si>
  <si>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</si>
  <si>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</si>
  <si>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</si>
  <si>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</si>
  <si>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</si>
  <si>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</si>
  <si>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</si>
  <si>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</si>
  <si>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</si>
  <si>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</si>
  <si>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</si>
  <si>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</si>
  <si>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</si>
  <si>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</si>
  <si>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</si>
  <si>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</si>
  <si>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</si>
  <si>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</si>
  <si>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</si>
  <si>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</si>
  <si>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</si>
  <si>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</si>
  <si>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</si>
  <si>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</si>
  <si>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</si>
  <si>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</si>
  <si>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</si>
  <si>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</si>
  <si>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</si>
  <si>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</si>
  <si>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</si>
  <si>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</si>
  <si>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</si>
  <si>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</si>
  <si>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</si>
  <si>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</si>
  <si>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</si>
  <si>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</si>
  <si>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</si>
  <si>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</si>
  <si>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</si>
  <si>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</si>
  <si>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</si>
  <si>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</si>
  <si>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</si>
  <si>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</si>
  <si>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</si>
  <si>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</si>
  <si>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</si>
  <si>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</si>
  <si>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</si>
  <si>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</si>
  <si>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</si>
  <si>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</si>
  <si>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</si>
  <si>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</si>
  <si>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</si>
  <si>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</si>
  <si>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</si>
  <si>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</si>
  <si>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</si>
  <si>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</si>
  <si>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</si>
  <si>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</si>
  <si>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</si>
  <si>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</si>
  <si>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</si>
  <si>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</si>
  <si>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</si>
  <si>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</si>
  <si>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</si>
  <si>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</si>
  <si>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</si>
  <si>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</si>
  <si>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</si>
  <si>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</si>
  <si>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</si>
  <si>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</si>
  <si>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</si>
  <si>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</si>
  <si>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</si>
  <si>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</si>
  <si>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</si>
  <si>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</si>
  <si>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</si>
  <si>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</si>
  <si>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</si>
  <si>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</si>
  <si>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</si>
  <si>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</si>
  <si>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</si>
  <si>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</si>
  <si>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</si>
  <si>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</si>
  <si>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</si>
  <si>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</si>
  <si>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</si>
  <si>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</si>
  <si>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</si>
  <si>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</si>
  <si>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</si>
  <si>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</si>
  <si>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</si>
  <si>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</si>
  <si>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</si>
  <si>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</si>
  <si>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</si>
  <si>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</si>
  <si>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</si>
  <si>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</si>
  <si>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</si>
  <si>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</si>
  <si>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</si>
  <si>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</si>
  <si>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</si>
  <si>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</si>
  <si>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</si>
  <si>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</si>
  <si>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</si>
  <si>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</si>
  <si>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</si>
  <si>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</si>
  <si>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</si>
  <si>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</si>
  <si>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</si>
  <si>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</si>
  <si>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</si>
  <si>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</si>
  <si>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</si>
  <si>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</si>
  <si>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</si>
  <si>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</si>
  <si>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</si>
  <si>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</si>
  <si>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</si>
  <si>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</si>
  <si>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</si>
  <si>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</si>
  <si>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</si>
  <si>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</si>
  <si>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</si>
  <si>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</si>
  <si>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</si>
  <si>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</si>
  <si>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</si>
  <si>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</si>
  <si>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</si>
  <si>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</si>
  <si>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</si>
  <si>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</si>
  <si>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</si>
  <si>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</si>
  <si>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</si>
  <si>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</si>
  <si>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</si>
  <si>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</si>
  <si>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</si>
  <si>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</si>
  <si>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</si>
  <si>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</si>
  <si>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</si>
  <si>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</si>
  <si>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</si>
  <si>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</si>
  <si>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</si>
  <si>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</si>
  <si>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</si>
  <si>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</si>
  <si>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</si>
  <si>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</si>
  <si>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</si>
  <si>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</si>
  <si>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</si>
  <si>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</si>
  <si>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</si>
  <si>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</si>
  <si>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</si>
  <si>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</si>
  <si>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</si>
  <si>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</si>
  <si>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</si>
  <si>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</si>
  <si>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</si>
  <si>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</si>
  <si>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</si>
  <si>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</si>
  <si>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</si>
  <si>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</si>
  <si>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</si>
  <si>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</si>
  <si>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</si>
  <si>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</si>
  <si>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</si>
  <si>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</si>
  <si>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</si>
  <si>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</si>
  <si>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</si>
  <si>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</si>
  <si>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</si>
  <si>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</si>
  <si>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</si>
  <si>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</si>
  <si>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</si>
  <si>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</si>
  <si>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</si>
  <si>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</si>
  <si>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</si>
  <si>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</si>
  <si>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</si>
  <si>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</si>
  <si>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</si>
  <si>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</si>
  <si>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</si>
  <si>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</si>
  <si>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</si>
  <si>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</si>
  <si>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</si>
  <si>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</si>
  <si>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</si>
  <si>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</si>
  <si>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</si>
  <si>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</si>
  <si>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</si>
  <si>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</si>
  <si>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</si>
  <si>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</si>
  <si>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</si>
  <si>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</si>
  <si>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</si>
  <si>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</si>
  <si>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</si>
  <si>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</si>
  <si>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</si>
  <si>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</si>
  <si>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</si>
  <si>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</si>
  <si>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</si>
  <si>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</si>
  <si>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</si>
  <si>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</si>
  <si>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</si>
  <si>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</si>
  <si>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</si>
  <si>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</si>
  <si>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</si>
  <si>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</si>
  <si>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</si>
  <si>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</si>
  <si>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</si>
  <si>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</si>
  <si>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</si>
  <si>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</si>
  <si>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</si>
  <si>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</si>
  <si>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</si>
  <si>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</si>
  <si>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</si>
  <si>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</si>
  <si>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</si>
  <si>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</si>
  <si>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</si>
  <si>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</si>
  <si>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</si>
  <si>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</si>
  <si>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</si>
  <si>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</si>
  <si>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</si>
  <si>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</si>
  <si>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</si>
  <si>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</si>
  <si>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</si>
  <si>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</si>
  <si>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</si>
  <si>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</si>
  <si>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</si>
  <si>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</si>
  <si>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</si>
  <si>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</si>
  <si>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</si>
  <si>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</si>
  <si>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</si>
  <si>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</si>
  <si>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</si>
  <si>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</si>
  <si>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</si>
  <si>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</si>
  <si>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</si>
  <si>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</si>
  <si>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</si>
  <si>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</si>
  <si>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</si>
  <si>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</si>
  <si>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</si>
  <si>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</si>
  <si>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</si>
  <si>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</si>
  <si>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</si>
  <si>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</si>
  <si>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</si>
  <si>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</si>
  <si>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</si>
  <si>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</si>
  <si>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</si>
  <si>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</si>
  <si>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</si>
  <si>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</si>
  <si>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</si>
  <si>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</si>
  <si>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</si>
  <si>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</si>
  <si>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</si>
  <si>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</si>
  <si>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</si>
  <si>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</si>
  <si>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</si>
  <si>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</si>
  <si>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</si>
  <si>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</si>
  <si>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</si>
  <si>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</si>
  <si>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</si>
  <si>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</si>
  <si>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</si>
  <si>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</si>
  <si>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</si>
  <si>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</si>
  <si>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</si>
  <si>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</si>
  <si>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</si>
  <si>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</si>
  <si>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</si>
  <si>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</si>
  <si>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</si>
  <si>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</si>
  <si>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</si>
  <si>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</si>
  <si>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</si>
  <si>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</si>
  <si>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</si>
  <si>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</si>
  <si>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</si>
  <si>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</si>
  <si>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</si>
  <si>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</si>
  <si>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</si>
  <si>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</si>
  <si>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</si>
  <si>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</si>
  <si>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</si>
  <si>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</si>
  <si>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</si>
  <si>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</si>
  <si>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</si>
  <si>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</si>
  <si>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</si>
  <si>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</si>
  <si>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</si>
  <si>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</si>
  <si>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</si>
  <si>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</si>
  <si>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</si>
  <si>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</si>
  <si>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</si>
  <si>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</si>
  <si>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</si>
  <si>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</si>
  <si>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</si>
  <si>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</si>
  <si>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</si>
  <si>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</si>
  <si>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</si>
  <si>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</si>
  <si>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</si>
  <si>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</si>
  <si>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</si>
  <si>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</si>
  <si>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</si>
  <si>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</si>
  <si>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</si>
  <si>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</si>
  <si>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</si>
  <si>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</si>
  <si>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</si>
  <si>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</si>
  <si>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</si>
  <si>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</si>
  <si>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</si>
  <si>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</si>
  <si>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</si>
  <si>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</si>
  <si>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</si>
  <si>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</si>
  <si>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</si>
  <si>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</si>
  <si>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</si>
  <si>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</si>
  <si>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</si>
  <si>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</si>
  <si>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</si>
  <si>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</si>
  <si>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</si>
  <si>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</si>
  <si>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</si>
  <si>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</si>
  <si>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</si>
  <si>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</si>
  <si>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</si>
  <si>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</si>
  <si>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</si>
  <si>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</si>
  <si>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</si>
  <si>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</si>
  <si>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</si>
  <si>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</si>
  <si>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</si>
  <si>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</si>
  <si>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</si>
  <si>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</si>
  <si>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</si>
  <si>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</si>
  <si>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</si>
  <si>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</si>
  <si>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</si>
  <si>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</si>
  <si>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</si>
  <si>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</si>
  <si>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</si>
  <si>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</si>
  <si>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</si>
  <si>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</si>
  <si>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</si>
  <si>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</si>
  <si>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</si>
  <si>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</si>
  <si>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</si>
  <si>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</si>
  <si>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</si>
  <si>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</si>
  <si>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</si>
  <si>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</si>
  <si>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</si>
  <si>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</si>
  <si>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</si>
  <si>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</si>
  <si>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</si>
  <si>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</si>
  <si>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</si>
  <si>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</si>
  <si>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</si>
  <si>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</si>
  <si>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</si>
  <si>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</si>
  <si>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</si>
  <si>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</si>
  <si>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</si>
  <si>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</si>
  <si>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</si>
  <si>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</si>
  <si>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</si>
  <si>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</si>
  <si>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</si>
  <si>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</si>
  <si>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</si>
  <si>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</si>
  <si>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</si>
  <si>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</si>
  <si>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</si>
  <si>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</si>
  <si>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</si>
  <si>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</si>
  <si>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</si>
  <si>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</si>
  <si>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</si>
  <si>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</si>
  <si>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</si>
  <si>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</si>
  <si>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</si>
  <si>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</si>
  <si>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</si>
  <si>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</si>
  <si>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</si>
  <si>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</si>
  <si>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</si>
  <si>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</si>
  <si>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</si>
  <si>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</si>
  <si>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</si>
  <si>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</si>
  <si>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</si>
  <si>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</si>
  <si>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</si>
  <si>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</si>
  <si>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</si>
  <si>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</si>
  <si>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</si>
  <si>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</si>
  <si>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</si>
  <si>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</si>
  <si>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</si>
  <si>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</si>
  <si>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</si>
  <si>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</si>
  <si>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</si>
  <si>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</si>
  <si>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</si>
  <si>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</si>
  <si>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</si>
  <si>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</si>
  <si>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</si>
  <si>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</si>
  <si>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</si>
  <si>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</si>
  <si>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</si>
  <si>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</si>
  <si>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</si>
  <si>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</si>
  <si>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</si>
  <si>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</si>
  <si>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</si>
  <si>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</si>
  <si>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</si>
  <si>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</si>
  <si>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</si>
  <si>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</si>
  <si>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</si>
  <si>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</si>
  <si>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</si>
  <si>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</si>
  <si>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</si>
  <si>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</si>
  <si>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</si>
  <si>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</si>
  <si>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</si>
  <si>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</si>
  <si>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</si>
  <si>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</si>
  <si>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</si>
  <si>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</si>
  <si>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</si>
  <si>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</si>
  <si>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</si>
  <si>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</si>
  <si>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</si>
  <si>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</si>
  <si>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</si>
  <si>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</si>
  <si>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</si>
  <si>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</si>
  <si>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</si>
  <si>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</si>
  <si>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</si>
  <si>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</si>
  <si>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</si>
  <si>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</si>
  <si>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</si>
  <si>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</si>
  <si>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</si>
  <si>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</si>
  <si>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</si>
  <si>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</si>
  <si>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</si>
  <si>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</si>
  <si>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</si>
  <si>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</si>
  <si>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</si>
  <si>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</si>
  <si>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</si>
  <si>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</si>
  <si>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</si>
  <si>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</si>
  <si>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</si>
  <si>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</si>
  <si>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</si>
  <si>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</si>
  <si>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</si>
  <si>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</si>
  <si>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</si>
  <si>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</si>
  <si>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</si>
  <si>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</si>
  <si>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</si>
  <si>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</si>
  <si>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</si>
  <si>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</si>
  <si>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</si>
  <si>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</si>
  <si>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</si>
  <si>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</si>
  <si>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</si>
  <si>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</si>
  <si>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</si>
  <si>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</si>
  <si>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</si>
  <si>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</si>
  <si>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</si>
  <si>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</si>
  <si>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</si>
  <si>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</si>
  <si>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</si>
  <si>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</si>
  <si>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</si>
  <si>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</si>
  <si>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</si>
  <si>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</si>
  <si>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</si>
  <si>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</si>
  <si>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</si>
  <si>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</si>
  <si>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</si>
  <si>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</si>
  <si>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</si>
  <si>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</si>
  <si>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</si>
  <si>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</si>
  <si>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</si>
  <si>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</si>
  <si>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</si>
  <si>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</si>
  <si>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</si>
  <si>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</si>
  <si>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</si>
  <si>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</si>
  <si>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</si>
  <si>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</si>
  <si>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</si>
  <si>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</si>
  <si>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</si>
  <si>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</si>
  <si>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</si>
  <si>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</si>
  <si>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</si>
  <si>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</si>
  <si>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</si>
  <si>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</si>
  <si>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</si>
  <si>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</si>
  <si>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</si>
  <si>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</si>
  <si>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</si>
  <si>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</si>
  <si>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</si>
  <si>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</si>
  <si>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</si>
  <si>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</si>
  <si>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</si>
  <si>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</si>
  <si>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</si>
  <si>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</si>
  <si>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</si>
  <si>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</si>
  <si>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</si>
  <si>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</si>
  <si>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</si>
  <si>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</si>
  <si>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</si>
  <si>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</si>
  <si>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</si>
  <si>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</si>
  <si>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</si>
  <si>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</si>
  <si>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</si>
  <si>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</si>
  <si>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</si>
  <si>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</si>
  <si>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</si>
  <si>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</si>
  <si>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</si>
  <si>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</si>
  <si>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</si>
  <si>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</si>
  <si>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</si>
  <si>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</si>
  <si>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</si>
  <si>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</si>
  <si>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</si>
  <si>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</si>
  <si>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</si>
  <si>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</si>
  <si>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</si>
  <si>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</si>
  <si>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</si>
  <si>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</si>
  <si>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</si>
  <si>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</si>
  <si>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</si>
  <si>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</si>
  <si>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</si>
  <si>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</si>
  <si>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</si>
  <si>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</si>
  <si>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</si>
  <si>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</si>
  <si>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</si>
  <si>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</si>
  <si>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</si>
  <si>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</si>
  <si>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</si>
  <si>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</si>
  <si>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</si>
  <si>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</si>
  <si>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</si>
  <si>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</si>
  <si>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</si>
  <si>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</si>
  <si>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</si>
  <si>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</si>
  <si>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</si>
  <si>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</si>
  <si>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</si>
  <si>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</si>
  <si>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</si>
  <si>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</si>
  <si>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</si>
  <si>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</si>
  <si>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</si>
  <si>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</si>
  <si>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</si>
  <si>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</si>
  <si>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</si>
  <si>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</si>
  <si>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</si>
  <si>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</si>
  <si>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</si>
  <si>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</si>
  <si>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</si>
  <si>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</si>
  <si>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</si>
  <si>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</si>
  <si>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</si>
  <si>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</si>
  <si>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</si>
  <si>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</si>
  <si>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</si>
  <si>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</si>
  <si>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</si>
  <si>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</si>
  <si>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</si>
  <si>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</si>
  <si>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</si>
  <si>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</si>
  <si>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</si>
  <si>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</si>
  <si>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</si>
  <si>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</si>
  <si>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</si>
  <si>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</si>
  <si>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</si>
  <si>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</si>
  <si>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</si>
  <si>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</si>
  <si>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</si>
  <si>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</si>
  <si>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</si>
  <si>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</si>
  <si>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</si>
  <si>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</si>
  <si>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</si>
  <si>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</si>
  <si>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</si>
  <si>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</si>
  <si>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</si>
  <si>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</si>
  <si>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</si>
  <si>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</si>
  <si>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</si>
  <si>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</si>
  <si>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</si>
  <si>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</si>
  <si>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</si>
  <si>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</si>
  <si>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</si>
  <si>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</si>
  <si>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</si>
  <si>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</si>
  <si>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</si>
  <si>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</si>
  <si>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</si>
  <si>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</si>
  <si>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</si>
  <si>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</si>
  <si>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</si>
  <si>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</si>
  <si>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</si>
  <si>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</si>
  <si>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</si>
  <si>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</si>
  <si>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</si>
  <si>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</si>
  <si>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</si>
  <si>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</si>
  <si>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</si>
  <si>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</si>
  <si>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</si>
  <si>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</si>
  <si>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</si>
  <si>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</si>
  <si>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</si>
  <si>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</si>
  <si>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</si>
  <si>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</si>
  <si>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</si>
  <si>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</si>
  <si>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</si>
  <si>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</si>
  <si>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</si>
  <si>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</si>
  <si>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</si>
  <si>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</si>
  <si>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</si>
  <si>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</si>
  <si>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</si>
  <si>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</si>
  <si>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</si>
  <si>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</si>
  <si>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</si>
  <si>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</si>
  <si>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</si>
  <si>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</si>
  <si>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</si>
  <si>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</si>
  <si>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</si>
  <si>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</si>
  <si>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</si>
  <si>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</si>
  <si>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</si>
  <si>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</si>
  <si>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</si>
  <si>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</si>
  <si>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</si>
  <si>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</si>
  <si>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</si>
  <si>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</si>
  <si>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</si>
  <si>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</si>
  <si>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</si>
  <si>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</si>
  <si>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</si>
  <si>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</si>
  <si>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</si>
  <si>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</si>
  <si>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</si>
  <si>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</si>
  <si>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</si>
  <si>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</si>
  <si>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</si>
  <si>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</si>
  <si>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</si>
  <si>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</si>
  <si>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</si>
  <si>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</si>
  <si>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</si>
  <si>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</si>
  <si>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</si>
  <si>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</si>
  <si>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</si>
  <si>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</si>
  <si>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</si>
  <si>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</si>
  <si>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</si>
  <si>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</si>
  <si>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</si>
  <si>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</si>
  <si>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</si>
  <si>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</si>
  <si>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</si>
  <si>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</si>
  <si>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</si>
  <si>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</si>
  <si>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</si>
  <si>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</si>
  <si>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</si>
  <si>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</si>
  <si>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</si>
  <si>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</si>
  <si>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</si>
  <si>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</si>
  <si>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</si>
  <si>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</si>
  <si>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</si>
  <si>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</si>
  <si>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</si>
  <si>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</si>
  <si>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</si>
  <si>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</si>
  <si>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</si>
  <si>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</si>
  <si>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</si>
  <si>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</si>
  <si>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</si>
  <si>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</si>
  <si>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</si>
  <si>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</si>
  <si>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</si>
  <si>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</si>
  <si>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</si>
  <si>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</si>
  <si>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</si>
  <si>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</si>
  <si>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</si>
  <si>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</si>
  <si>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</si>
  <si>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</si>
  <si>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</si>
  <si>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</si>
  <si>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</si>
  <si>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</si>
  <si>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</si>
  <si>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</si>
  <si>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</si>
  <si>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</si>
  <si>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</si>
  <si>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</si>
  <si>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</si>
  <si>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</si>
  <si>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</si>
  <si>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</si>
  <si>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</si>
  <si>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</si>
  <si>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</si>
  <si>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</si>
  <si>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</si>
  <si>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</si>
  <si>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</si>
  <si>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</si>
  <si>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</si>
  <si>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</si>
  <si>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</si>
  <si>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</si>
  <si>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</si>
  <si>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</si>
  <si>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</si>
  <si>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</si>
  <si>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</si>
  <si>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</si>
  <si>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</si>
  <si>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</si>
  <si>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</si>
  <si>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</si>
  <si>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</si>
  <si>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</si>
  <si>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</si>
  <si>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</si>
  <si>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</si>
  <si>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</si>
  <si>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</si>
  <si>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</si>
  <si>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</si>
  <si>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</si>
  <si>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</si>
  <si>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</si>
  <si>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</si>
  <si>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</si>
  <si>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</si>
  <si>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</si>
  <si>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</si>
  <si>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</si>
  <si>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</si>
  <si>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</si>
  <si>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</si>
  <si>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</si>
  <si>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</si>
  <si>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</si>
  <si>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</si>
  <si>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</si>
  <si>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</si>
  <si>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</si>
  <si>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</si>
  <si>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</si>
  <si>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</si>
  <si>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</si>
  <si>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</si>
  <si>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</si>
  <si>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</si>
  <si>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</si>
  <si>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</si>
  <si>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</si>
  <si>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</si>
  <si>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</si>
  <si>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</si>
  <si>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</si>
  <si>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</si>
  <si>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</si>
  <si>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</si>
  <si>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</si>
  <si>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</si>
  <si>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</si>
  <si>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</si>
  <si>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</si>
  <si>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</si>
  <si>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</si>
  <si>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</si>
  <si>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</si>
  <si>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</si>
  <si>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</si>
  <si>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</si>
  <si>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</si>
  <si>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</si>
  <si>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</si>
  <si>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</si>
  <si>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</si>
  <si>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</si>
  <si>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</si>
  <si>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</si>
  <si>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</si>
  <si>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</si>
  <si>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</si>
  <si>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</si>
  <si>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</si>
  <si>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</si>
  <si>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</si>
  <si>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</si>
  <si>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</si>
  <si>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</si>
  <si>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</si>
  <si>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</si>
  <si>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</si>
  <si>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</si>
  <si>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</si>
  <si>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</si>
  <si>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</si>
  <si>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</si>
  <si>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</si>
  <si>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</si>
  <si>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</si>
  <si>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</si>
  <si>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</si>
  <si>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</si>
  <si>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</si>
  <si>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</si>
  <si>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</si>
  <si>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</si>
  <si>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</si>
  <si>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</si>
  <si>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</si>
  <si>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</si>
  <si>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</si>
  <si>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</si>
  <si>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</si>
  <si>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</si>
  <si>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</si>
  <si>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</si>
  <si>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</si>
  <si>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</si>
  <si>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</si>
  <si>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</si>
  <si>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</si>
  <si>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</si>
  <si>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</si>
  <si>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</si>
  <si>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</si>
  <si>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</si>
  <si>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</si>
  <si>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</si>
  <si>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</si>
  <si>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</si>
  <si>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</si>
  <si>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</si>
  <si>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</si>
  <si>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</si>
  <si>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</si>
  <si>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</si>
  <si>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</si>
  <si>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</si>
  <si>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</si>
  <si>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</si>
  <si>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</si>
  <si>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</si>
  <si>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</si>
  <si>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</si>
  <si>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</si>
  <si>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</si>
  <si>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</si>
  <si>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</si>
  <si>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</si>
  <si>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</si>
  <si>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</si>
  <si>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</si>
  <si>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</si>
  <si>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</si>
  <si>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</si>
  <si>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</si>
  <si>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</si>
  <si>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</si>
  <si>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</si>
  <si>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</si>
  <si>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</si>
  <si>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</si>
  <si>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</si>
  <si>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</si>
  <si>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</si>
  <si>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</si>
  <si>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</si>
  <si>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</si>
  <si>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</si>
  <si>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</si>
  <si>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</si>
  <si>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</si>
  <si>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</si>
  <si>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</si>
  <si>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</si>
  <si>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</si>
  <si>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</si>
  <si>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</si>
  <si>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</si>
  <si>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</si>
  <si>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</si>
  <si>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</si>
  <si>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</si>
  <si>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</si>
  <si>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</si>
  <si>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</si>
  <si>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</si>
  <si>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</si>
  <si>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</si>
  <si>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</si>
  <si>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</si>
  <si>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</si>
  <si>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</si>
  <si>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</si>
  <si>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</si>
  <si>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</si>
  <si>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</si>
  <si>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</si>
  <si>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</si>
  <si>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</si>
  <si>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</si>
  <si>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</si>
  <si>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</si>
  <si>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</si>
  <si>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</si>
  <si>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</si>
  <si>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</si>
  <si>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</si>
  <si>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</si>
  <si>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</si>
  <si>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</si>
  <si>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</si>
  <si>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</si>
  <si>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</si>
  <si>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</si>
  <si>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</si>
  <si>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</si>
  <si>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</si>
  <si>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</si>
  <si>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</si>
  <si>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</si>
  <si>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</si>
  <si>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</si>
  <si>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</si>
  <si>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</si>
  <si>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</si>
  <si>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</si>
  <si>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</si>
  <si>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</si>
  <si>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</si>
  <si>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</si>
  <si>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</si>
  <si>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</si>
  <si>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</si>
  <si>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</si>
  <si>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</si>
  <si>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</si>
  <si>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</si>
  <si>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</si>
  <si>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</si>
  <si>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</si>
  <si>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</si>
  <si>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</si>
  <si>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</si>
  <si>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</si>
  <si>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</si>
  <si>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</si>
  <si>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</si>
  <si>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</si>
  <si>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</si>
  <si>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</si>
  <si>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</si>
  <si>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</si>
  <si>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</si>
  <si>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</si>
  <si>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</si>
  <si>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</si>
  <si>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</si>
  <si>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</si>
  <si>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</si>
  <si>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</si>
  <si>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</si>
  <si>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</si>
  <si>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</si>
  <si>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</si>
  <si>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</si>
  <si>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</si>
  <si>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</si>
  <si>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</si>
  <si>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</si>
  <si>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</si>
  <si>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</si>
  <si>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</si>
  <si>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</si>
  <si>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</si>
  <si>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</si>
  <si>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</si>
  <si>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</si>
  <si>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</si>
  <si>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</si>
  <si>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</si>
  <si>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</si>
  <si>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</si>
  <si>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</si>
  <si>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</si>
  <si>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</si>
  <si>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</si>
  <si>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</si>
  <si>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</si>
  <si>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</si>
  <si>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</si>
  <si>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</si>
  <si>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</si>
  <si>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</si>
  <si>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</si>
  <si>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</si>
  <si>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</si>
  <si>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</si>
  <si>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</si>
  <si>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</si>
  <si>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</si>
  <si>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</si>
  <si>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</si>
  <si>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</si>
  <si>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</si>
  <si>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</si>
  <si>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</si>
  <si>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</si>
  <si>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</si>
  <si>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</si>
  <si>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</si>
  <si>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</si>
  <si>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</si>
  <si>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</si>
  <si>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</si>
  <si>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</si>
  <si>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</si>
  <si>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</si>
  <si>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</si>
  <si>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</si>
  <si>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</si>
  <si>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</si>
  <si>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</si>
  <si>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</si>
  <si>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</si>
  <si>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</si>
  <si>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</si>
  <si>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</si>
  <si>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</si>
  <si>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</si>
  <si>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</si>
  <si>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</si>
  <si>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</si>
  <si>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</si>
  <si>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</si>
  <si>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</si>
  <si>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</si>
  <si>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</si>
  <si>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</si>
  <si>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</si>
  <si>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</si>
  <si>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</si>
  <si>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</si>
  <si>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</si>
  <si>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</si>
  <si>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</si>
  <si>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</si>
  <si>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</si>
  <si>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</si>
  <si>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</si>
  <si>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</si>
  <si>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</si>
  <si>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</si>
  <si>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</si>
  <si>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</si>
  <si>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</si>
  <si>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</si>
  <si>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</si>
  <si>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</si>
  <si>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</si>
  <si>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</si>
  <si>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</si>
  <si>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</si>
  <si>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</si>
  <si>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</si>
  <si>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</si>
  <si>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</si>
  <si>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</si>
  <si>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</si>
  <si>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</si>
  <si>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</si>
  <si>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</si>
  <si>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</si>
  <si>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</si>
  <si>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</si>
  <si>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</si>
  <si>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</si>
  <si>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</si>
  <si>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</si>
  <si>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</si>
  <si>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</si>
  <si>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</si>
  <si>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</si>
  <si>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</si>
  <si>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</si>
  <si>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</si>
  <si>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</si>
  <si>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</si>
  <si>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</si>
  <si>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</si>
  <si>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</si>
  <si>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</si>
  <si>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</si>
  <si>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</si>
  <si>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</si>
  <si>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</si>
  <si>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</si>
  <si>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</si>
  <si>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</si>
  <si>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</si>
  <si>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</si>
  <si>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</si>
  <si>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</si>
  <si>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</si>
  <si>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</si>
  <si>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</si>
  <si>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</si>
  <si>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</si>
  <si>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</si>
  <si>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</si>
  <si>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</si>
  <si>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</si>
  <si>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</si>
  <si>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</si>
  <si>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</si>
  <si>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</si>
  <si>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</si>
  <si>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</si>
  <si>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</si>
  <si>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</si>
  <si>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</si>
  <si>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</si>
  <si>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</si>
  <si>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</si>
  <si>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</si>
  <si>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</si>
  <si>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</si>
  <si>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</si>
  <si>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</si>
  <si>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</si>
  <si>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</si>
  <si>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</si>
  <si>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</si>
  <si>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</si>
  <si>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</si>
  <si>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</si>
  <si>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</si>
  <si>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</si>
  <si>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</si>
  <si>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</si>
  <si>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</si>
  <si>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</si>
  <si>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</si>
  <si>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</si>
  <si>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</si>
  <si>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</si>
  <si>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</si>
  <si>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</si>
  <si>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</si>
  <si>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</si>
  <si>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</si>
  <si>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</si>
  <si>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</si>
  <si>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</si>
  <si>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</si>
  <si>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</si>
  <si>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</si>
  <si>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</si>
  <si>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</si>
  <si>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</si>
  <si>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</si>
  <si>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</si>
  <si>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</si>
  <si>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</si>
  <si>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</si>
  <si>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</si>
  <si>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</si>
  <si>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</si>
  <si>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</si>
  <si>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</si>
  <si>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</si>
  <si>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</si>
  <si>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</si>
  <si>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</si>
  <si>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</si>
  <si>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</si>
  <si>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</si>
  <si>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</si>
  <si>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</si>
  <si>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</si>
  <si>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</si>
  <si>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</si>
  <si>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</si>
  <si>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</si>
  <si>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</si>
  <si>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</si>
  <si>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</si>
  <si>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</si>
  <si>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</si>
  <si>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</si>
  <si>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</si>
  <si>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</si>
  <si>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</si>
  <si>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</si>
  <si>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</si>
  <si>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</si>
  <si>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</si>
  <si>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</si>
  <si>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</si>
  <si>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</si>
  <si>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</si>
  <si>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</si>
  <si>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</si>
  <si>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</si>
  <si>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</si>
  <si>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</si>
  <si>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</si>
  <si>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</si>
  <si>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</si>
  <si>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</si>
  <si>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</si>
  <si>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</si>
  <si>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</si>
  <si>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</si>
  <si>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</si>
  <si>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</si>
  <si>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</si>
  <si>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</si>
  <si>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</si>
  <si>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</si>
  <si>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</si>
  <si>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</si>
  <si>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</si>
  <si>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</si>
  <si>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</si>
  <si>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</si>
  <si>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</si>
  <si>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</si>
  <si>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</si>
  <si>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</si>
  <si>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</si>
  <si>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</si>
  <si>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</si>
  <si>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</si>
  <si>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</si>
  <si>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</si>
  <si>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</si>
  <si>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</si>
  <si>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</si>
  <si>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</si>
  <si>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</si>
  <si>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</si>
  <si>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</si>
  <si>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</si>
  <si>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</si>
  <si>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</si>
  <si>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</si>
  <si>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</si>
  <si>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</si>
  <si>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</si>
  <si>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</si>
  <si>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</si>
  <si>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</si>
  <si>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</si>
  <si>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</si>
  <si>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</si>
  <si>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</si>
  <si>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</si>
  <si>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</si>
  <si>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</si>
  <si>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</si>
  <si>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</si>
  <si>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</si>
  <si>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</si>
  <si>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</si>
  <si>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</si>
  <si>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</si>
  <si>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</si>
  <si>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</si>
  <si>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</si>
  <si>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</si>
  <si>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</si>
  <si>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</si>
  <si>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</si>
  <si>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</si>
  <si>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</si>
  <si>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</si>
  <si>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</si>
  <si>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</si>
  <si>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</si>
  <si>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</si>
  <si>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</si>
  <si>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</si>
  <si>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</si>
  <si>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</si>
  <si>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</si>
  <si>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</si>
  <si>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</si>
  <si>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</si>
  <si>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</si>
  <si>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</si>
  <si>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</si>
  <si>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</si>
  <si>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</si>
  <si>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</si>
  <si>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</si>
  <si>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</si>
  <si>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</si>
  <si>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</si>
  <si>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</si>
  <si>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</si>
  <si>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</si>
  <si>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</si>
  <si>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</si>
  <si>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</si>
  <si>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</si>
  <si>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</si>
  <si>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</si>
  <si>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</si>
  <si>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</si>
  <si>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</si>
  <si>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</si>
  <si>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</si>
  <si>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</si>
  <si>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</si>
  <si>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</si>
  <si>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</si>
  <si>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</si>
  <si>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</si>
  <si>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</si>
  <si>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</si>
  <si>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</si>
  <si>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</si>
  <si>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</si>
  <si>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</si>
  <si>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</si>
  <si>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</si>
  <si>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</si>
  <si>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</si>
  <si>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</si>
  <si>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</si>
  <si>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</si>
  <si>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</si>
  <si>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</si>
  <si>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</si>
  <si>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</si>
  <si>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</si>
  <si>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</si>
  <si>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</si>
  <si>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</si>
  <si>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</si>
  <si>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</si>
  <si>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</si>
  <si>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</si>
  <si>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</si>
  <si>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</si>
  <si>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</si>
  <si>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</si>
  <si>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</si>
  <si>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</si>
  <si>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</si>
  <si>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</si>
  <si>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</si>
  <si>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</si>
  <si>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</si>
  <si>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</si>
  <si>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</si>
  <si>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</si>
  <si>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</si>
  <si>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</si>
  <si>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</si>
  <si>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</si>
  <si>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</si>
  <si>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</si>
  <si>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</si>
  <si>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</si>
  <si>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</si>
  <si>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</si>
  <si>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</si>
  <si>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</si>
  <si>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</si>
  <si>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</si>
  <si>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</si>
  <si>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</si>
  <si>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</si>
  <si>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</si>
  <si>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</si>
  <si>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</si>
  <si>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</si>
  <si>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</si>
  <si>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</si>
  <si>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</si>
  <si>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</si>
  <si>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</si>
  <si>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</si>
  <si>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</si>
  <si>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</si>
  <si>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</si>
  <si>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</si>
  <si>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</si>
  <si>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</si>
  <si>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</si>
  <si>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</si>
  <si>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</si>
  <si>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</si>
  <si>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</si>
  <si>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</si>
  <si>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</si>
  <si>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</si>
  <si>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</si>
  <si>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</si>
  <si>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</si>
  <si>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</si>
  <si>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</si>
  <si>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</si>
  <si>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</si>
  <si>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</si>
  <si>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</si>
  <si>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</si>
  <si>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</si>
  <si>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</si>
  <si>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</si>
  <si>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</si>
  <si>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</si>
  <si>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</si>
  <si>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</si>
  <si>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</si>
  <si>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</si>
  <si>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</si>
  <si>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</si>
  <si>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</si>
  <si>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</si>
  <si>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</si>
  <si>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</si>
  <si>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</si>
  <si>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</si>
  <si>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</si>
  <si>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</si>
  <si>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</si>
  <si>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</si>
  <si>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</si>
  <si>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</si>
  <si>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</si>
  <si>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</si>
  <si>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</si>
  <si>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</si>
  <si>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</si>
  <si>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</si>
  <si>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</si>
  <si>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</si>
  <si>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</si>
  <si>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</si>
  <si>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</si>
  <si>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</si>
  <si>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</si>
  <si>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</si>
  <si>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</si>
  <si>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</si>
  <si>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</si>
  <si>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</si>
  <si>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</si>
  <si>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</si>
  <si>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</si>
  <si>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</si>
  <si>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</si>
  <si>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</si>
  <si>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</si>
  <si>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</si>
  <si>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</si>
  <si>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</si>
  <si>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</si>
  <si>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</si>
  <si>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</si>
  <si>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</si>
  <si>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</si>
  <si>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</si>
  <si>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</si>
  <si>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</si>
  <si>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</si>
  <si>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</si>
  <si>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</si>
  <si>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</si>
  <si>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</si>
  <si>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</si>
  <si>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</si>
  <si>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</si>
  <si>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</si>
  <si>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</si>
  <si>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</si>
  <si>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</si>
  <si>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</si>
  <si>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</si>
  <si>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</si>
  <si>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</si>
  <si>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</si>
  <si>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</si>
  <si>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</si>
  <si>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</si>
  <si>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</si>
  <si>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</si>
  <si>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</si>
  <si>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</si>
  <si>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</si>
  <si>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</si>
  <si>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</si>
  <si>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</si>
  <si>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</si>
  <si>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</si>
  <si>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</si>
  <si>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</si>
  <si>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</si>
  <si>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</si>
  <si>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</si>
  <si>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</si>
  <si>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</si>
  <si>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</si>
  <si>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</si>
  <si>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</si>
  <si>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</si>
  <si>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</si>
  <si>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</si>
  <si>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</si>
  <si>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</si>
  <si>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</si>
  <si>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</si>
  <si>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</si>
  <si>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</si>
  <si>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</si>
  <si>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</si>
  <si>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</si>
  <si>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</si>
  <si>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</si>
  <si>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</si>
  <si>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</si>
  <si>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</si>
  <si>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</si>
  <si>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</si>
  <si>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</si>
  <si>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</si>
  <si>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</si>
  <si>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</si>
  <si>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</si>
  <si>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</si>
  <si>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</si>
  <si>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</si>
  <si>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</si>
  <si>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</si>
  <si>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</si>
  <si>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</si>
  <si>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</si>
  <si>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</si>
  <si>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</si>
  <si>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</si>
  <si>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</si>
  <si>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</si>
  <si>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</si>
  <si>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</si>
  <si>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</si>
  <si>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</si>
  <si>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</si>
  <si>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</si>
  <si>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</si>
  <si>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</si>
  <si>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</si>
  <si>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</si>
  <si>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</si>
  <si>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</si>
  <si>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</si>
  <si>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</si>
  <si>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</si>
  <si>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</si>
  <si>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</si>
  <si>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</si>
  <si>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</si>
  <si>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</si>
  <si>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</si>
  <si>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</si>
  <si>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</si>
  <si>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</si>
  <si>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</si>
  <si>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</si>
  <si>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</si>
  <si>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</si>
  <si>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</si>
  <si>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</si>
  <si>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</si>
  <si>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</si>
  <si>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</si>
  <si>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</si>
  <si>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</si>
  <si>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</si>
  <si>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</si>
  <si>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</si>
  <si>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</si>
  <si>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</si>
  <si>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</si>
  <si>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</si>
  <si>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</si>
  <si>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</si>
  <si>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</si>
  <si>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</si>
  <si>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</si>
  <si>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</si>
  <si>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</si>
  <si>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</si>
  <si>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</si>
  <si>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</si>
  <si>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</si>
  <si>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</si>
  <si>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</si>
  <si>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</si>
  <si>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</si>
  <si>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</si>
  <si>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</si>
  <si>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</si>
  <si>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</si>
  <si>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</si>
  <si>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</si>
  <si>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</si>
  <si>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</si>
  <si>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</si>
  <si>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</si>
  <si>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</si>
  <si>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</si>
  <si>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</si>
  <si>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</si>
  <si>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</si>
  <si>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</si>
  <si>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</si>
  <si>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</si>
  <si>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</si>
  <si>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</si>
  <si>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</si>
  <si>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</si>
  <si>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</si>
  <si>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</si>
  <si>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</si>
  <si>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</si>
  <si>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</si>
  <si>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</si>
  <si>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</si>
  <si>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</si>
  <si>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</si>
  <si>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</si>
  <si>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</si>
  <si>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</si>
  <si>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</si>
  <si>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</si>
  <si>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</si>
  <si>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</si>
  <si>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</si>
  <si>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</si>
  <si>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</si>
  <si>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</si>
  <si>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</si>
  <si>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</si>
  <si>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</si>
  <si>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</si>
  <si>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</si>
  <si>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</si>
  <si>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</si>
  <si>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</si>
  <si>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</si>
  <si>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</si>
  <si>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</si>
  <si>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</si>
  <si>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</si>
  <si>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</si>
  <si>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</si>
  <si>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</si>
  <si>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</si>
  <si>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</si>
  <si>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</si>
  <si>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</si>
  <si>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</si>
  <si>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</si>
  <si>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</si>
  <si>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</si>
  <si>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</si>
  <si>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</si>
  <si>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</si>
  <si>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</si>
  <si>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</si>
  <si>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</si>
  <si>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</si>
  <si>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</si>
  <si>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</si>
  <si>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</si>
  <si>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</si>
  <si>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</si>
  <si>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</si>
  <si>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</si>
  <si>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</si>
  <si>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</si>
  <si>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</si>
  <si>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</si>
  <si>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</si>
  <si>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</si>
  <si>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</si>
  <si>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</si>
  <si>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</si>
  <si>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</si>
  <si>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</si>
  <si>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</si>
  <si>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</si>
  <si>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</si>
  <si>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</si>
  <si>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</si>
  <si>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</si>
  <si>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</si>
  <si>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</si>
  <si>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</si>
  <si>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</si>
  <si>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</si>
  <si>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</si>
  <si>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</si>
  <si>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</si>
  <si>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</si>
  <si>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</si>
  <si>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</si>
  <si>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</si>
  <si>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</si>
  <si>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</si>
  <si>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</si>
  <si>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</si>
  <si>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</si>
  <si>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</si>
  <si>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</si>
  <si>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</si>
  <si>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</si>
  <si>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</si>
  <si>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</si>
  <si>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</si>
  <si>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</si>
  <si>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</si>
  <si>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</si>
  <si>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</si>
  <si>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</si>
  <si>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</si>
  <si>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</si>
  <si>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</si>
  <si>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</si>
  <si>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</si>
  <si>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</si>
  <si>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</si>
  <si>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</si>
  <si>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</si>
  <si>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</si>
  <si>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</si>
  <si>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</si>
  <si>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</si>
  <si>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</si>
  <si>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</si>
  <si>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</si>
  <si>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</si>
  <si>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</si>
  <si>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</si>
  <si>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</si>
  <si>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</si>
  <si>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</si>
  <si>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</si>
  <si>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</si>
  <si>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</si>
  <si>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</si>
  <si>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</si>
  <si>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</si>
  <si>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</si>
  <si>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</si>
  <si>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</si>
  <si>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</si>
  <si>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</si>
  <si>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</si>
  <si>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</si>
  <si>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</si>
  <si>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</si>
  <si>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</si>
  <si>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</si>
  <si>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</si>
  <si>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</si>
  <si>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</si>
  <si>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</si>
  <si>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</si>
  <si>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</si>
  <si>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</si>
  <si>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</si>
  <si>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</si>
  <si>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</si>
  <si>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</si>
  <si>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</si>
  <si>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</si>
  <si>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</si>
  <si>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</si>
  <si>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</si>
  <si>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</si>
  <si>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</si>
  <si>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</si>
  <si>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</si>
  <si>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</si>
  <si>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</si>
  <si>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</si>
  <si>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</si>
  <si>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</si>
  <si>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</si>
  <si>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</si>
  <si>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</si>
  <si>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</si>
  <si>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</si>
  <si>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</si>
  <si>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</si>
  <si>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</si>
  <si>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</si>
  <si>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</si>
  <si>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</si>
  <si>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</si>
  <si>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</si>
  <si>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</si>
  <si>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</si>
  <si>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</si>
  <si>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</si>
  <si>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</si>
  <si>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</si>
  <si>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</si>
  <si>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</si>
  <si>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</si>
  <si>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</si>
  <si>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</si>
  <si>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</si>
  <si>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</si>
  <si>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</si>
  <si>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</si>
  <si>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</si>
  <si>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</si>
  <si>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</si>
  <si>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</si>
  <si>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</si>
  <si>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</si>
  <si>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</si>
  <si>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</si>
  <si>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</si>
  <si>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</si>
  <si>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</si>
  <si>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</si>
  <si>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</si>
  <si>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</si>
  <si>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</si>
  <si>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</si>
  <si>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</si>
  <si>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</si>
  <si>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</si>
  <si>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</si>
  <si>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</si>
  <si>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</si>
  <si>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</si>
  <si>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</si>
  <si>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</si>
  <si>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</si>
  <si>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</si>
  <si>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</si>
  <si>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</si>
  <si>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</si>
  <si>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</si>
  <si>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</si>
  <si>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</si>
  <si>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</si>
  <si>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</si>
  <si>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</si>
  <si>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</si>
  <si>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</si>
  <si>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</si>
  <si>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</si>
  <si>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</si>
  <si>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</si>
  <si>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</si>
  <si>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</si>
  <si>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</si>
  <si>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</si>
  <si>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</si>
  <si>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</si>
  <si>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</si>
  <si>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</si>
  <si>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</si>
  <si>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</si>
  <si>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</si>
  <si>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</si>
  <si>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</si>
  <si>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</si>
  <si>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</si>
  <si>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</si>
  <si>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</si>
  <si>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</si>
  <si>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</si>
  <si>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</si>
  <si>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</si>
  <si>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</si>
  <si>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</si>
  <si>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</si>
  <si>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</si>
  <si>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</si>
  <si>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</si>
  <si>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</si>
  <si>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</si>
  <si>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</si>
  <si>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</si>
  <si>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</si>
  <si>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</si>
  <si>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</si>
  <si>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</si>
  <si>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</si>
  <si>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</si>
  <si>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</si>
  <si>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</si>
  <si>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</si>
  <si>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</si>
  <si>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</si>
  <si>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</si>
  <si>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</si>
  <si>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</si>
  <si>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</si>
  <si>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</si>
  <si>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</si>
  <si>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</si>
  <si>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</si>
  <si>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</si>
  <si>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</si>
  <si>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</si>
  <si>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</si>
  <si>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</si>
  <si>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</si>
  <si>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</si>
  <si>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</si>
  <si>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</si>
  <si>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</si>
  <si>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</si>
  <si>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</si>
  <si>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</si>
  <si>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</si>
  <si>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</si>
  <si>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</si>
  <si>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</si>
  <si>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</si>
  <si>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</si>
  <si>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</si>
  <si>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</si>
  <si>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</si>
  <si>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</si>
  <si>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</si>
  <si>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</si>
  <si>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</si>
  <si>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</si>
  <si>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</si>
  <si>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</si>
  <si>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</si>
  <si>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</si>
  <si>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</si>
  <si>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</si>
  <si>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</si>
  <si>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</si>
  <si>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</si>
  <si>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</si>
  <si>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</si>
  <si>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</si>
  <si>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</si>
  <si>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</si>
  <si>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</si>
  <si>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</si>
  <si>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</si>
  <si>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</si>
  <si>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</si>
  <si>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</si>
  <si>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</si>
  <si>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</si>
  <si>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</si>
  <si>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</si>
  <si>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</si>
  <si>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</si>
  <si>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</si>
  <si>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</si>
  <si>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</si>
  <si>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</si>
  <si>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</si>
  <si>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</si>
  <si>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</si>
  <si>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</si>
  <si>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</si>
  <si>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</si>
  <si>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</si>
  <si>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</si>
  <si>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</si>
  <si>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</si>
  <si>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</si>
  <si>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</si>
  <si>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</si>
  <si>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</si>
  <si>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</si>
  <si>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</si>
  <si>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</si>
  <si>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</si>
  <si>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</si>
  <si>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</si>
  <si>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</si>
  <si>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</si>
  <si>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</si>
  <si>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</si>
  <si>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</si>
  <si>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</si>
  <si>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</si>
  <si>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</si>
  <si>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</si>
  <si>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</si>
  <si>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</si>
  <si>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</si>
  <si>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</si>
  <si>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</si>
  <si>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</si>
  <si>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</si>
  <si>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</si>
  <si>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</si>
  <si>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</si>
  <si>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</si>
  <si>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</si>
  <si>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</si>
  <si>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</si>
  <si>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</si>
  <si>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</si>
  <si>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</si>
  <si>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</si>
  <si>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</si>
  <si>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</si>
  <si>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</si>
  <si>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</si>
  <si>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</si>
  <si>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</si>
  <si>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</si>
  <si>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</si>
  <si>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</si>
  <si>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</si>
  <si>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</si>
  <si>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</si>
  <si>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</si>
  <si>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</si>
  <si>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</si>
  <si>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</si>
  <si>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</si>
  <si>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</si>
  <si>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</si>
  <si>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</si>
  <si>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</si>
  <si>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</si>
  <si>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</si>
  <si>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</si>
  <si>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</si>
  <si>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</si>
  <si>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</si>
  <si>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</si>
  <si>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</si>
  <si>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</si>
  <si>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</si>
  <si>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</si>
  <si>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</si>
  <si>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</si>
  <si>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</si>
  <si>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</si>
  <si>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</si>
  <si>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</si>
  <si>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</si>
  <si>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</si>
  <si>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</si>
  <si>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</si>
  <si>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</si>
  <si>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</si>
  <si>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</si>
  <si>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</si>
  <si>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</si>
  <si>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</si>
  <si>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</si>
  <si>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</si>
  <si>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</si>
  <si>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</si>
  <si>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</si>
  <si>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</si>
  <si>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</si>
  <si>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</si>
  <si>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</si>
  <si>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</si>
  <si>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</si>
  <si>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</si>
  <si>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</si>
  <si>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</si>
  <si>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</si>
  <si>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</si>
  <si>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</si>
  <si>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</si>
  <si>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</si>
  <si>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</si>
  <si>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</si>
  <si>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</si>
  <si>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</si>
  <si>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</si>
  <si>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</si>
  <si>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</si>
  <si>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</si>
  <si>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</si>
  <si>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</si>
  <si>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</si>
  <si>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</si>
  <si>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</si>
  <si>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</si>
  <si>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</si>
  <si>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</si>
  <si>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</si>
  <si>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</si>
  <si>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</si>
  <si>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</si>
  <si>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</si>
  <si>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</si>
  <si>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</si>
  <si>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</si>
  <si>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</si>
  <si>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</si>
  <si>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</si>
  <si>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</si>
  <si>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</si>
  <si>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</si>
  <si>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</si>
  <si>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</si>
  <si>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</si>
  <si>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</si>
  <si>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</si>
  <si>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</si>
  <si>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</si>
  <si>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</si>
  <si>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</si>
  <si>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</si>
  <si>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</si>
  <si>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</si>
  <si>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</si>
  <si>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</si>
  <si>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</si>
  <si>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</si>
  <si>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</si>
  <si>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</si>
  <si>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</si>
  <si>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</si>
  <si>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</si>
  <si>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</si>
  <si>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</si>
  <si>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</si>
  <si>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</si>
  <si>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</si>
  <si>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</si>
  <si>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</si>
  <si>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</si>
  <si>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</si>
  <si>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</si>
  <si>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</si>
  <si>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</si>
  <si>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</si>
  <si>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</si>
  <si>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</si>
  <si>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</si>
  <si>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</si>
  <si>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</si>
  <si>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</si>
  <si>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</si>
  <si>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</si>
  <si>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</si>
  <si>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</si>
  <si>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</si>
  <si>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</si>
  <si>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</si>
  <si>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</si>
  <si>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</si>
  <si>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</si>
  <si>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</si>
  <si>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</si>
  <si>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</si>
  <si>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</si>
  <si>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</si>
  <si>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</si>
  <si>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</si>
  <si>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</si>
  <si>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</si>
  <si>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</si>
  <si>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</si>
  <si>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</si>
  <si>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</si>
  <si>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</si>
  <si>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</si>
  <si>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</si>
  <si>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</si>
  <si>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</si>
  <si>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</si>
  <si>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</si>
  <si>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</si>
  <si>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</si>
  <si>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</si>
  <si>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</si>
  <si>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</si>
  <si>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</si>
  <si>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</si>
  <si>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</si>
  <si>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</si>
  <si>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</si>
  <si>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</si>
  <si>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</si>
  <si>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</si>
  <si>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</si>
  <si>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</si>
  <si>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</si>
  <si>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</si>
  <si>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</si>
  <si>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</si>
  <si>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</si>
  <si>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</si>
  <si>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</si>
  <si>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</si>
  <si>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</si>
  <si>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</si>
  <si>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</si>
  <si>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</si>
  <si>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</si>
  <si>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</si>
  <si>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</si>
  <si>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</si>
  <si>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</si>
  <si>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</si>
  <si>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</si>
  <si>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</si>
  <si>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</si>
  <si>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</si>
  <si>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</si>
  <si>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</si>
  <si>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</si>
  <si>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</si>
  <si>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</si>
  <si>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</si>
  <si>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</si>
  <si>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</si>
  <si>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</si>
  <si>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</si>
  <si>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</si>
  <si>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</si>
  <si>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</si>
  <si>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</si>
  <si>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</si>
  <si>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</si>
  <si>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</si>
  <si>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</si>
  <si>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</si>
  <si>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</si>
  <si>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</si>
  <si>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</si>
  <si>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</si>
  <si>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</si>
  <si>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</si>
  <si>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</si>
  <si>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</si>
  <si>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</si>
  <si>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</si>
  <si>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</si>
  <si>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</si>
  <si>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</si>
  <si>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</si>
  <si>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</si>
  <si>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</si>
  <si>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</si>
  <si>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</si>
  <si>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</si>
  <si>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</si>
  <si>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</si>
  <si>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</si>
  <si>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</si>
  <si>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</si>
  <si>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</si>
  <si>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</si>
  <si>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</si>
  <si>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</si>
  <si>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</si>
  <si>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</si>
  <si>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</si>
  <si>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</si>
  <si>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</si>
  <si>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</si>
  <si>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</si>
  <si>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</si>
  <si>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</si>
  <si>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</si>
  <si>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</si>
  <si>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</si>
  <si>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</si>
  <si>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</si>
  <si>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</si>
  <si>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</si>
  <si>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</si>
  <si>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</si>
  <si>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</si>
  <si>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</si>
  <si>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</si>
  <si>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</si>
  <si>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</si>
  <si>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</si>
  <si>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</si>
  <si>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</si>
  <si>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</si>
  <si>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</si>
  <si>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</si>
  <si>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</si>
  <si>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</si>
  <si>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</si>
  <si>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</si>
  <si>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</si>
  <si>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</si>
  <si>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</si>
  <si>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</si>
  <si>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</si>
  <si>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</si>
  <si>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</si>
  <si>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</si>
  <si>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</si>
  <si>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</si>
  <si>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</si>
  <si>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</si>
  <si>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</si>
  <si>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</si>
  <si>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</si>
  <si>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</si>
  <si>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</si>
  <si>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</si>
  <si>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</si>
  <si>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</si>
  <si>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</si>
  <si>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</si>
  <si>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</si>
  <si>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</si>
  <si>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</si>
  <si>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</si>
  <si>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</si>
  <si>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</si>
  <si>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</si>
  <si>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</si>
  <si>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</si>
  <si>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</si>
  <si>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</si>
  <si>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</si>
  <si>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</si>
  <si>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</si>
  <si>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</si>
  <si>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</si>
  <si>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</si>
  <si>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</si>
  <si>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</si>
  <si>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</si>
  <si>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</si>
  <si>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</si>
  <si>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</si>
  <si>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</si>
  <si>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</si>
  <si>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</si>
  <si>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</si>
  <si>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</si>
  <si>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</si>
  <si>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</si>
  <si>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</si>
  <si>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</si>
  <si>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</si>
  <si>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</si>
  <si>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</si>
  <si>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</si>
  <si>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</si>
  <si>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</si>
  <si>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</si>
  <si>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</si>
  <si>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</si>
  <si>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</si>
  <si>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</si>
  <si>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</si>
  <si>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</si>
  <si>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</si>
  <si>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</si>
  <si>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</si>
  <si>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</si>
  <si>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</si>
  <si>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</si>
  <si>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</si>
  <si>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</si>
  <si>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</si>
  <si>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</si>
  <si>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</si>
  <si>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</si>
  <si>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</si>
  <si>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</si>
  <si>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</si>
  <si>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</si>
  <si>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</si>
  <si>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</si>
  <si>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</si>
  <si>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</si>
  <si>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</si>
  <si>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</si>
  <si>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</si>
  <si>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</si>
  <si>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</si>
  <si>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</si>
  <si>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</si>
  <si>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</si>
  <si>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</si>
  <si>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</si>
  <si>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</si>
  <si>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</si>
  <si>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</si>
  <si>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</si>
  <si>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</si>
  <si>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</si>
  <si>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</si>
  <si>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</si>
  <si>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</si>
  <si>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</si>
  <si>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</si>
  <si>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</si>
  <si>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</si>
  <si>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</si>
  <si>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</si>
  <si>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</si>
  <si>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</si>
  <si>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</si>
  <si>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</si>
  <si>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</si>
  <si>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</si>
  <si>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</si>
  <si>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</si>
  <si>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</si>
  <si>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</si>
  <si>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</si>
  <si>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</si>
  <si>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</si>
  <si>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</si>
  <si>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</si>
  <si>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</si>
  <si>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</si>
  <si>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</si>
  <si>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</si>
  <si>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</si>
  <si>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</si>
  <si>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</si>
  <si>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</si>
  <si>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</si>
  <si>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</si>
  <si>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</si>
  <si>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</si>
  <si>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</si>
  <si>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</si>
  <si>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</si>
  <si>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</si>
  <si>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</si>
  <si>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</si>
  <si>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</si>
  <si>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</si>
  <si>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</si>
  <si>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</si>
  <si>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</si>
  <si>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</si>
  <si>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</si>
  <si>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</si>
  <si>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</si>
  <si>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</si>
  <si>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</si>
  <si>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</si>
  <si>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</si>
  <si>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</si>
  <si>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</si>
  <si>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</si>
  <si>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</si>
  <si>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</si>
  <si>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</si>
  <si>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</si>
  <si>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</si>
  <si>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</si>
  <si>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</si>
  <si>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</si>
  <si>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</si>
  <si>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</si>
  <si>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</si>
  <si>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</si>
  <si>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</si>
  <si>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</si>
  <si>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</si>
  <si>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</si>
  <si>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</si>
  <si>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</si>
  <si>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</si>
  <si>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</si>
  <si>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</si>
  <si>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</si>
  <si>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</si>
  <si>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</si>
  <si>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</si>
  <si>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</si>
  <si>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</si>
  <si>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</si>
  <si>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</si>
  <si>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</si>
  <si>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</si>
  <si>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</si>
  <si>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</si>
  <si>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</si>
  <si>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</si>
  <si>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</si>
  <si>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</si>
  <si>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</si>
  <si>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</si>
  <si>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</si>
  <si>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</si>
  <si>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</si>
  <si>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</si>
  <si>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</si>
  <si>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</si>
  <si>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</si>
  <si>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</si>
  <si>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</si>
  <si>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</si>
  <si>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</si>
  <si>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</si>
  <si>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</si>
  <si>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</si>
  <si>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</si>
  <si>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</si>
  <si>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</si>
  <si>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</si>
  <si>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</si>
  <si>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</si>
  <si>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</si>
  <si>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</si>
  <si>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</si>
  <si>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</si>
  <si>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</si>
  <si>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</si>
  <si>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</si>
  <si>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</si>
  <si>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</si>
  <si>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</si>
  <si>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</si>
  <si>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</si>
  <si>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</si>
  <si>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</si>
  <si>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</si>
  <si>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</si>
  <si>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</si>
  <si>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</si>
  <si>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</si>
  <si>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</si>
  <si>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</si>
  <si>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</si>
  <si>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</si>
  <si>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</si>
  <si>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</si>
  <si>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</si>
  <si>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</si>
  <si>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</si>
  <si>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</si>
  <si>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</si>
  <si>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</si>
  <si>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</si>
  <si>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</si>
  <si>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</si>
  <si>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</si>
  <si>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</si>
  <si>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</si>
  <si>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</si>
  <si>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</si>
  <si>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</si>
  <si>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</si>
  <si>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</si>
  <si>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</si>
  <si>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</si>
  <si>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</si>
  <si>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</si>
  <si>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</si>
  <si>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</si>
  <si>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</si>
  <si>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</si>
  <si>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</si>
  <si>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</si>
  <si>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</si>
  <si>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</si>
  <si>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</si>
  <si>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</si>
  <si>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</si>
  <si>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</si>
  <si>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</si>
  <si>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</si>
  <si>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</si>
  <si>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</si>
  <si>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</si>
  <si>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</si>
  <si>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</si>
  <si>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</si>
  <si>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</si>
  <si>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</si>
  <si>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</si>
  <si>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</si>
  <si>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</si>
  <si>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</si>
  <si>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</si>
  <si>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</si>
  <si>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</si>
  <si>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</si>
  <si>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</si>
  <si>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</si>
  <si>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</si>
  <si>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</si>
  <si>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</si>
  <si>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</si>
  <si>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</si>
  <si>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</si>
  <si>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</si>
  <si>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</si>
  <si>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</si>
  <si>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</si>
  <si>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</si>
  <si>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</si>
  <si>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</si>
  <si>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</si>
  <si>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</si>
  <si>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</si>
  <si>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</si>
  <si>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</si>
  <si>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</si>
  <si>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</si>
  <si>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</si>
  <si>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</si>
  <si>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</si>
  <si>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</si>
  <si>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</si>
  <si>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</si>
  <si>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</si>
  <si>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</si>
  <si>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</si>
  <si>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</si>
  <si>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</si>
  <si>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</si>
  <si>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</si>
  <si>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</si>
  <si>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</si>
  <si>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</si>
  <si>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</si>
  <si>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</si>
  <si>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</si>
  <si>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</si>
  <si>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</si>
  <si>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</si>
  <si>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</si>
  <si>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</si>
  <si>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</si>
  <si>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</si>
  <si>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</si>
  <si>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</si>
  <si>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</si>
  <si>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</si>
  <si>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</si>
  <si>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</si>
  <si>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</si>
  <si>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</si>
  <si>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</si>
  <si>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</si>
  <si>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</si>
  <si>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</si>
  <si>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</si>
  <si>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</si>
  <si>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</si>
  <si>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</si>
  <si>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</si>
  <si>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</si>
  <si>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</si>
  <si>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</si>
  <si>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</si>
  <si>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</si>
  <si>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</si>
  <si>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</si>
  <si>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</si>
  <si>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</si>
  <si>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</si>
  <si>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</si>
  <si>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</si>
  <si>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</si>
  <si>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</si>
  <si>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</si>
  <si>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</si>
  <si>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</si>
  <si>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</si>
  <si>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</si>
  <si>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</si>
  <si>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</si>
  <si>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</si>
  <si>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</si>
  <si>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</si>
  <si>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</si>
  <si>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</si>
  <si>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</si>
  <si>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</si>
  <si>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</si>
  <si>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</si>
  <si>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</si>
  <si>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</si>
  <si>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</si>
  <si>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</si>
  <si>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</si>
  <si>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</si>
  <si>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</si>
  <si>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</si>
  <si>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</si>
  <si>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</si>
  <si>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</si>
  <si>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</si>
  <si>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</si>
  <si>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</si>
  <si>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</si>
  <si>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</si>
  <si>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</si>
  <si>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</si>
  <si>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</si>
  <si>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</si>
  <si>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</si>
  <si>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</si>
  <si>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</si>
  <si>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</si>
  <si>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</si>
  <si>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</si>
  <si>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</si>
  <si>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</si>
  <si>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</si>
  <si>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</si>
  <si>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</si>
  <si>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</si>
  <si>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</si>
  <si>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</si>
  <si>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</si>
  <si>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</si>
  <si>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</si>
  <si>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</si>
  <si>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</si>
  <si>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</si>
  <si>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</si>
  <si>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</si>
  <si>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</si>
  <si>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</si>
  <si>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</si>
  <si>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</si>
  <si>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</si>
  <si>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</si>
  <si>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</si>
  <si>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</si>
  <si>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</si>
  <si>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</si>
  <si>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</si>
  <si>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</si>
  <si>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</si>
  <si>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</si>
  <si>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</si>
  <si>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</si>
  <si>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</si>
  <si>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</si>
  <si>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</si>
  <si>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</si>
  <si>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</si>
  <si>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</si>
  <si>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</si>
  <si>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</si>
  <si>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</si>
  <si>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</si>
  <si>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</si>
  <si>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</si>
  <si>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</si>
  <si>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</si>
  <si>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</si>
  <si>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</si>
  <si>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</si>
  <si>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</si>
  <si>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</si>
  <si>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</si>
  <si>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</si>
  <si>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</si>
  <si>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</si>
  <si>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</si>
  <si>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</si>
  <si>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</si>
  <si>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</si>
  <si>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</si>
  <si>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</si>
  <si>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</si>
  <si>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</si>
  <si>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</si>
  <si>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</si>
  <si>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</si>
  <si>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</si>
  <si>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</si>
  <si>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</si>
  <si>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</si>
  <si>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</si>
  <si>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</si>
  <si>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</si>
  <si>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</si>
  <si>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</si>
  <si>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</si>
  <si>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</si>
  <si>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</si>
  <si>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</si>
  <si>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</si>
  <si>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</si>
  <si>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</si>
  <si>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</si>
  <si>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</si>
  <si>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</si>
  <si>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</si>
  <si>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</si>
  <si>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</si>
  <si>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</si>
  <si>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</si>
  <si>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</si>
  <si>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</si>
  <si>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</si>
  <si>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</si>
  <si>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</si>
  <si>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</si>
  <si>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</si>
  <si>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</si>
  <si>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</si>
  <si>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</si>
  <si>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</si>
  <si>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</si>
  <si>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</si>
  <si>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</si>
  <si>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</si>
  <si>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</si>
  <si>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</si>
  <si>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</si>
  <si>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</si>
  <si>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</si>
  <si>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</si>
  <si>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</si>
  <si>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</si>
  <si>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</si>
  <si>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</si>
  <si>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</si>
  <si>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</si>
  <si>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</si>
  <si>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</si>
  <si>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</si>
  <si>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</si>
  <si>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</si>
  <si>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</si>
  <si>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</si>
  <si>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</si>
  <si>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</si>
  <si>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</si>
  <si>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</si>
  <si>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</si>
  <si>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</si>
  <si>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</si>
  <si>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</si>
  <si>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</si>
  <si>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</si>
  <si>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</si>
  <si>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</si>
  <si>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</si>
  <si>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</si>
  <si>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</si>
  <si>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</si>
  <si>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</si>
  <si>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</si>
  <si>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</si>
  <si>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</si>
  <si>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</si>
  <si>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</si>
  <si>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</si>
  <si>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</si>
  <si>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</si>
  <si>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</si>
  <si>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</si>
  <si>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</si>
  <si>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</si>
  <si>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</si>
  <si>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</si>
  <si>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</si>
  <si>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</si>
  <si>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</si>
  <si>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</si>
  <si>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</si>
  <si>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</si>
  <si>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</si>
  <si>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</si>
  <si>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</si>
  <si>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</si>
  <si>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</si>
  <si>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</si>
  <si>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</si>
  <si>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</si>
  <si>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</si>
  <si>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</si>
  <si>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</si>
  <si>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</si>
  <si>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</si>
  <si>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</si>
  <si>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</si>
  <si>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</si>
  <si>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</si>
  <si>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</si>
  <si>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</si>
  <si>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</si>
  <si>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</si>
  <si>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</si>
  <si>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</si>
  <si>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</si>
  <si>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</si>
  <si>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</si>
  <si>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</si>
  <si>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</si>
  <si>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</si>
  <si>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</si>
  <si>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</si>
  <si>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</si>
  <si>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</si>
  <si>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</si>
  <si>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</si>
  <si>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</si>
  <si>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</si>
  <si>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</si>
  <si>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</si>
  <si>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</si>
  <si>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</si>
  <si>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</si>
  <si>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</si>
  <si>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</si>
  <si>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</si>
  <si>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</si>
  <si>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</si>
  <si>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</si>
  <si>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</si>
  <si>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</si>
  <si>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</si>
  <si>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</si>
  <si>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</si>
  <si>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</si>
  <si>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</si>
  <si>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</si>
  <si>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</si>
  <si>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</si>
  <si>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</si>
  <si>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</si>
  <si>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</si>
  <si>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</si>
  <si>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</si>
  <si>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</si>
  <si>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</si>
  <si>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</si>
  <si>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</si>
  <si>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</si>
  <si>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</si>
  <si>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</si>
  <si>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</si>
  <si>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</si>
  <si>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</si>
  <si>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</si>
  <si>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</si>
  <si>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</si>
  <si>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</si>
  <si>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</si>
  <si>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</si>
  <si>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</si>
  <si>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</si>
  <si>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</si>
  <si>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</si>
  <si>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</si>
  <si>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</si>
  <si>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</si>
  <si>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</si>
  <si>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</si>
  <si>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</si>
  <si>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</si>
  <si>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</si>
  <si>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</si>
  <si>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</si>
  <si>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</si>
  <si>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</si>
  <si>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</si>
  <si>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</si>
  <si>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</si>
  <si>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</si>
  <si>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</si>
  <si>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</si>
  <si>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</si>
  <si>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</si>
  <si>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</si>
  <si>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</si>
  <si>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</si>
  <si>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</si>
  <si>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</si>
  <si>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</si>
  <si>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</si>
  <si>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</si>
  <si>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</si>
  <si>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</si>
  <si>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</si>
  <si>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</si>
  <si>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</si>
  <si>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</si>
  <si>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</si>
  <si>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</si>
  <si>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</si>
  <si>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</si>
  <si>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</si>
  <si>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</si>
  <si>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</si>
  <si>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</si>
  <si>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</si>
  <si>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</si>
  <si>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</si>
  <si>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</si>
  <si>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</si>
  <si>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</si>
  <si>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</si>
  <si>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</si>
  <si>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</si>
  <si>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</si>
  <si>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</si>
  <si>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</si>
  <si>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</si>
  <si>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</si>
  <si>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</si>
  <si>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</si>
  <si>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</si>
  <si>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</si>
  <si>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</si>
  <si>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</si>
  <si>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</si>
  <si>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</si>
  <si>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</si>
  <si>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</si>
  <si>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</si>
  <si>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</si>
  <si>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</si>
  <si>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</si>
  <si>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</si>
  <si>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</si>
  <si>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</si>
  <si>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</si>
  <si>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</si>
  <si>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</si>
  <si>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</si>
  <si>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</si>
  <si>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</si>
  <si>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</si>
  <si>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</si>
  <si>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</si>
  <si>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</si>
  <si>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</si>
  <si>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</si>
  <si>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</si>
  <si>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</si>
  <si>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</si>
  <si>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</si>
  <si>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</si>
  <si>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</si>
  <si>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</si>
  <si>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</si>
  <si>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</si>
  <si>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</si>
  <si>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</si>
  <si>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</si>
  <si>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</si>
  <si>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</si>
  <si>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</si>
  <si>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</si>
  <si>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</si>
  <si>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</si>
  <si>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</si>
  <si>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</si>
  <si>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</si>
  <si>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</si>
  <si>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</si>
  <si>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</si>
  <si>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</si>
  <si>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</si>
  <si>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</si>
  <si>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</si>
  <si>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</si>
  <si>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</si>
  <si>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</si>
  <si>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</si>
  <si>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</si>
  <si>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</si>
  <si>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</si>
  <si>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</si>
  <si>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</si>
  <si>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</si>
  <si>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</si>
  <si>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</si>
  <si>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</si>
  <si>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</si>
  <si>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</si>
  <si>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</si>
  <si>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</si>
  <si>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</si>
  <si>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</si>
  <si>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</si>
  <si>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</si>
  <si>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</si>
  <si>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</si>
  <si>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</si>
  <si>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</si>
  <si>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</si>
  <si>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</si>
  <si>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</si>
  <si>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</si>
  <si>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</si>
  <si>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</si>
  <si>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</si>
  <si>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</si>
  <si>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</si>
  <si>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</si>
  <si>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</si>
  <si>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</si>
  <si>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</si>
  <si>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</si>
  <si>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</si>
  <si>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</si>
  <si>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</si>
  <si>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</si>
  <si>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</si>
  <si>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</si>
  <si>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</si>
  <si>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</si>
  <si>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</si>
  <si>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</si>
  <si>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</si>
  <si>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</si>
  <si>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</si>
  <si>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</si>
  <si>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</si>
  <si>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</si>
  <si>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</si>
  <si>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</si>
  <si>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</si>
  <si>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</si>
  <si>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</si>
  <si>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</si>
  <si>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</si>
  <si>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</si>
  <si>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</si>
  <si>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</si>
  <si>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</si>
  <si>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</si>
  <si>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</si>
  <si>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</si>
  <si>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</si>
  <si>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</si>
  <si>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</si>
  <si>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</si>
  <si>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</si>
  <si>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</si>
  <si>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</si>
  <si>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</si>
  <si>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</si>
  <si>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</si>
  <si>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</si>
  <si>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</si>
  <si>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</si>
  <si>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</si>
  <si>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</si>
  <si>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</si>
  <si>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</si>
  <si>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</si>
  <si>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</si>
  <si>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</si>
  <si>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</si>
  <si>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</si>
  <si>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</si>
  <si>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</si>
  <si>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</si>
  <si>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</si>
  <si>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</si>
  <si>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</si>
  <si>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</si>
  <si>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</si>
  <si>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</si>
  <si>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</si>
  <si>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</si>
  <si>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</si>
  <si>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</si>
  <si>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</si>
  <si>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</si>
  <si>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</si>
  <si>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</si>
  <si>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</si>
  <si>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</si>
  <si>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</si>
  <si>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</si>
  <si>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</si>
  <si>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</si>
  <si>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</si>
  <si>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</si>
  <si>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</si>
  <si>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</si>
  <si>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</si>
  <si>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</si>
  <si>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</si>
  <si>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</si>
  <si>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</si>
  <si>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</si>
  <si>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</si>
  <si>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</si>
  <si>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</si>
  <si>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</si>
  <si>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</si>
  <si>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</si>
  <si>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</si>
  <si>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</si>
  <si>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</si>
  <si>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</si>
  <si>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</si>
  <si>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</si>
  <si>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</si>
  <si>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</si>
  <si>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</si>
  <si>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</si>
  <si>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</si>
  <si>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</si>
  <si>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</si>
  <si>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</si>
  <si>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</si>
  <si>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</si>
  <si>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</si>
  <si>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</si>
  <si>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</si>
  <si>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</si>
  <si>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</si>
  <si>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</si>
  <si>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</si>
  <si>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</si>
  <si>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</si>
  <si>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</si>
  <si>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</si>
  <si>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</si>
  <si>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</si>
  <si>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</si>
  <si>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</si>
  <si>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</si>
  <si>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</si>
  <si>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</si>
  <si>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</si>
  <si>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</si>
  <si>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</si>
  <si>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</si>
  <si>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</si>
  <si>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</si>
  <si>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</si>
  <si>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</si>
  <si>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</si>
  <si>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</si>
  <si>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</si>
  <si>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</si>
  <si>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</si>
  <si>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</si>
  <si>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</si>
  <si>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</si>
  <si>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</si>
  <si>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</si>
  <si>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</si>
  <si>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</si>
  <si>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</si>
  <si>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</si>
  <si>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</si>
  <si>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</si>
  <si>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</si>
  <si>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</si>
  <si>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</si>
  <si>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</si>
  <si>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</si>
  <si>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</si>
  <si>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</si>
  <si>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</si>
  <si>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</si>
  <si>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</si>
  <si>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</si>
  <si>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</si>
  <si>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</si>
  <si>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</si>
  <si>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</si>
  <si>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</si>
  <si>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</si>
  <si>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</si>
  <si>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</si>
  <si>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</si>
  <si>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</si>
  <si>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</si>
  <si>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</si>
  <si>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</si>
  <si>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</si>
  <si>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</si>
  <si>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</si>
  <si>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</si>
  <si>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</si>
  <si>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</si>
  <si>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</si>
  <si>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</si>
  <si>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</si>
  <si>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</si>
  <si>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</si>
  <si>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</si>
  <si>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</si>
  <si>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</si>
  <si>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</si>
  <si>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</si>
  <si>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</si>
  <si>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</si>
  <si>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</si>
  <si>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</si>
  <si>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</si>
  <si>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</si>
  <si>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</si>
  <si>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</si>
  <si>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</si>
  <si>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</si>
  <si>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</si>
  <si>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</si>
  <si>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</si>
  <si>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</si>
  <si>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</si>
  <si>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</si>
  <si>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</si>
  <si>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</si>
  <si>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</si>
  <si>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</si>
  <si>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</si>
  <si>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</si>
  <si>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</si>
  <si>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</si>
  <si>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</si>
  <si>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</si>
  <si>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</si>
  <si>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</si>
  <si>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</si>
  <si>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</si>
  <si>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</si>
  <si>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</si>
  <si>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</si>
  <si>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</si>
  <si>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</si>
  <si>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</si>
  <si>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</si>
  <si>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</si>
  <si>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</si>
  <si>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</si>
  <si>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</si>
  <si>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</si>
  <si>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</si>
  <si>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</si>
  <si>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</si>
  <si>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</si>
  <si>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</si>
  <si>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</si>
  <si>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</si>
  <si>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</si>
  <si>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</si>
  <si>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</si>
  <si>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</si>
  <si>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</si>
  <si>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</si>
  <si>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</si>
  <si>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</si>
  <si>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</si>
  <si>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</si>
  <si>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</si>
  <si>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</si>
  <si>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</si>
  <si>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</si>
  <si>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</si>
  <si>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</si>
  <si>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</si>
  <si>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</si>
  <si>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</si>
  <si>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</si>
  <si>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</si>
  <si>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</si>
  <si>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</si>
  <si>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</si>
  <si>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</si>
  <si>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</si>
  <si>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</si>
  <si>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</si>
  <si>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</si>
  <si>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</si>
  <si>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</si>
  <si>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</si>
  <si>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</si>
  <si>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</si>
  <si>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</si>
  <si>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</si>
  <si>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</si>
  <si>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</si>
  <si>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</si>
  <si>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</si>
  <si>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</si>
  <si>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</si>
  <si>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</si>
  <si>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</si>
  <si>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</si>
  <si>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</si>
  <si>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</si>
  <si>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</si>
  <si>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</si>
  <si>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</si>
  <si>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</si>
  <si>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</si>
  <si>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</si>
  <si>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</si>
  <si>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</si>
  <si>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</si>
  <si>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</si>
  <si>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</si>
  <si>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</si>
  <si>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</si>
  <si>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</si>
  <si>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</si>
  <si>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</si>
  <si>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</si>
  <si>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</si>
  <si>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</si>
  <si>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</si>
  <si>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</si>
  <si>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</si>
  <si>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</si>
  <si>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</si>
  <si>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</si>
  <si>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</si>
  <si>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</si>
  <si>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</si>
  <si>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</si>
  <si>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</si>
  <si>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</si>
  <si>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</si>
  <si>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</si>
  <si>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</si>
  <si>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</si>
  <si>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</si>
  <si>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</si>
  <si>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</si>
  <si>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</si>
  <si>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</si>
  <si>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</si>
  <si>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</si>
  <si>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</si>
  <si>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</si>
  <si>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</si>
  <si>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</si>
  <si>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</si>
  <si>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</si>
  <si>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</si>
  <si>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</si>
  <si>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</si>
  <si>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</si>
  <si>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</si>
  <si>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</si>
  <si>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</si>
  <si>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</si>
  <si>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</si>
  <si>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</si>
  <si>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</si>
  <si>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</si>
  <si>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</si>
  <si>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</si>
  <si>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</si>
  <si>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</si>
  <si>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</si>
  <si>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</si>
  <si>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</si>
  <si>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</si>
  <si>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</si>
  <si>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</si>
  <si>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</si>
  <si>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</si>
  <si>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</si>
  <si>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</si>
  <si>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</si>
  <si>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</si>
  <si>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</si>
  <si>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</si>
  <si>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</si>
  <si>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</si>
  <si>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</si>
  <si>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</si>
  <si>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</si>
  <si>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</si>
  <si>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</si>
  <si>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</si>
  <si>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</si>
  <si>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</si>
  <si>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</si>
  <si>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</si>
  <si>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</si>
  <si>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</si>
  <si>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</si>
  <si>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</si>
  <si>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</si>
  <si>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</si>
  <si>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</si>
  <si>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</si>
  <si>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</si>
  <si>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</si>
  <si>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</si>
  <si>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</si>
  <si>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</si>
  <si>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</si>
  <si>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</si>
  <si>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</si>
  <si>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</si>
  <si>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</si>
  <si>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</si>
  <si>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</si>
  <si>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</si>
  <si>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</si>
  <si>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</si>
  <si>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</si>
  <si>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</si>
  <si>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</si>
  <si>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</si>
  <si>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</si>
  <si>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</si>
  <si>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</si>
  <si>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</si>
  <si>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</si>
  <si>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</si>
  <si>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</si>
  <si>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</si>
  <si>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</si>
  <si>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</si>
  <si>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</si>
  <si>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</si>
  <si>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</si>
  <si>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</si>
  <si>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</si>
  <si>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</si>
  <si>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</si>
  <si>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</si>
  <si>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</si>
  <si>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</si>
  <si>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</si>
  <si>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</si>
  <si>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</si>
  <si>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</si>
  <si>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</si>
  <si>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</si>
  <si>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</si>
  <si>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</si>
  <si>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</si>
  <si>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</si>
  <si>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</si>
  <si>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</si>
  <si>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</si>
  <si>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</si>
  <si>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</si>
  <si>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</si>
  <si>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</si>
  <si>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</si>
  <si>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</si>
  <si>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</si>
  <si>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</si>
  <si>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</si>
  <si>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</si>
  <si>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</si>
  <si>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</si>
  <si>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</si>
  <si>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</si>
  <si>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</si>
  <si>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</si>
  <si>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</si>
  <si>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</si>
  <si>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</si>
  <si>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</si>
  <si>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</si>
  <si>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</si>
  <si>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</si>
  <si>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</si>
  <si>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</si>
  <si>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</si>
  <si>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</si>
  <si>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</si>
  <si>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</si>
  <si>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</si>
  <si>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</si>
  <si>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</si>
  <si>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</si>
  <si>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</si>
  <si>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</si>
  <si>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</si>
  <si>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</si>
  <si>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</si>
  <si>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</si>
  <si>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</si>
  <si>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</si>
  <si>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</si>
  <si>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</si>
  <si>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</si>
  <si>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</si>
  <si>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</si>
  <si>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</si>
  <si>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</si>
  <si>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</si>
  <si>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</si>
  <si>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</si>
  <si>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</si>
  <si>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</si>
  <si>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</si>
  <si>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</si>
  <si>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</si>
  <si>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</si>
  <si>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</si>
  <si>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</si>
  <si>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</si>
  <si>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</si>
  <si>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</si>
  <si>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</si>
  <si>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</si>
  <si>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</si>
  <si>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</si>
  <si>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</si>
  <si>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</si>
  <si>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</si>
  <si>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</si>
  <si>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</si>
  <si>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</si>
  <si>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</si>
  <si>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</si>
  <si>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</si>
  <si>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</si>
  <si>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</si>
  <si>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</si>
  <si>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</si>
  <si>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</si>
  <si>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</si>
  <si>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</si>
  <si>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</si>
  <si>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</si>
  <si>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</si>
  <si>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</si>
  <si>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</si>
  <si>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</si>
  <si>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</si>
  <si>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</si>
  <si>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</si>
  <si>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</si>
  <si>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</si>
  <si>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</si>
  <si>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</si>
  <si>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</si>
  <si>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</si>
  <si>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</si>
  <si>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</si>
  <si>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</si>
  <si>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</si>
  <si>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</si>
  <si>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</si>
  <si>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</si>
  <si>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</si>
  <si>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</si>
  <si>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</si>
  <si>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</si>
  <si>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</si>
  <si>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</si>
  <si>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</si>
  <si>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</si>
  <si>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</si>
  <si>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</si>
  <si>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</si>
  <si>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</si>
  <si>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</si>
  <si>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</si>
  <si>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</si>
  <si>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</si>
  <si>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</si>
  <si>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</si>
  <si>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</si>
  <si>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</si>
  <si>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</si>
  <si>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</si>
  <si>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</si>
  <si>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</si>
  <si>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</si>
  <si>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</si>
  <si>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</si>
  <si>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</si>
  <si>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</si>
  <si>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</si>
  <si>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</si>
  <si>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</si>
  <si>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</si>
  <si>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</si>
  <si>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</si>
  <si>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</si>
  <si>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</si>
  <si>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</si>
  <si>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</si>
  <si>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</si>
  <si>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</si>
  <si>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</si>
  <si>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</si>
  <si>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</si>
  <si>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</si>
  <si>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</si>
  <si>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</si>
  <si>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</si>
  <si>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</si>
  <si>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</si>
  <si>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</si>
  <si>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</si>
  <si>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</si>
  <si>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</si>
  <si>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</si>
  <si>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</si>
  <si>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</si>
  <si>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</si>
  <si>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</si>
  <si>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</si>
  <si>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</si>
  <si>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</si>
  <si>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</si>
  <si>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</si>
  <si>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</si>
  <si>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</si>
  <si>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</si>
  <si>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</si>
  <si>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</si>
  <si>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</si>
  <si>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</si>
  <si>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</si>
  <si>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</si>
  <si>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</si>
  <si>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</si>
  <si>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</si>
  <si>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</si>
  <si>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</si>
  <si>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</si>
  <si>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</si>
  <si>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</si>
  <si>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</si>
  <si>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</si>
  <si>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</si>
  <si>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</si>
  <si>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</si>
  <si>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</si>
  <si>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</si>
  <si>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</si>
  <si>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</si>
  <si>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</si>
  <si>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</si>
  <si>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</si>
  <si>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</si>
  <si>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</si>
  <si>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</si>
  <si>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</si>
  <si>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</si>
  <si>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</si>
  <si>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</si>
  <si>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</si>
  <si>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</si>
  <si>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</si>
  <si>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</si>
  <si>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</si>
  <si>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</si>
  <si>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</si>
  <si>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</si>
  <si>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</si>
  <si>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</si>
  <si>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</si>
  <si>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</si>
  <si>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</si>
  <si>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</si>
  <si>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</si>
  <si>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</si>
  <si>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</si>
  <si>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</si>
  <si>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</si>
  <si>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</si>
  <si>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</si>
  <si>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</si>
  <si>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</si>
  <si>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</si>
  <si>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</si>
  <si>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</si>
  <si>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</si>
  <si>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</si>
  <si>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</si>
  <si>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</si>
  <si>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</si>
  <si>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</si>
  <si>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</si>
  <si>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</si>
  <si>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</si>
  <si>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</si>
  <si>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</si>
  <si>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</si>
  <si>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</si>
  <si>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</si>
  <si>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</si>
  <si>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</si>
  <si>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</si>
  <si>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</si>
  <si>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</si>
  <si>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</si>
  <si>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</si>
  <si>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</si>
  <si>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</si>
  <si>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</si>
  <si>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</si>
  <si>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</si>
  <si>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</si>
  <si>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</si>
  <si>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</si>
  <si>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</si>
  <si>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</si>
  <si>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</si>
  <si>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</si>
  <si>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</si>
  <si>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</si>
  <si>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</si>
  <si>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</si>
  <si>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</si>
  <si>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</si>
  <si>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</si>
  <si>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</si>
  <si>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</si>
  <si>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</si>
  <si>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</si>
  <si>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</si>
  <si>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</si>
  <si>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</si>
  <si>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</si>
  <si>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</si>
  <si>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</si>
  <si>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</si>
  <si>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</si>
  <si>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</si>
  <si>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</si>
  <si>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</si>
  <si>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</si>
  <si>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</si>
  <si>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</si>
  <si>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</si>
  <si>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</si>
  <si>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</si>
  <si>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</si>
  <si>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</si>
  <si>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</si>
  <si>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</si>
  <si>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</si>
  <si>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</si>
  <si>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</si>
  <si>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</si>
  <si>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</si>
  <si>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</si>
  <si>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</si>
  <si>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</si>
  <si>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</si>
  <si>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</si>
  <si>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</si>
  <si>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</si>
  <si>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</si>
  <si>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</si>
  <si>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</si>
  <si>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</si>
  <si>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</si>
  <si>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</si>
  <si>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</si>
  <si>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</si>
  <si>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</si>
  <si>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</si>
  <si>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</si>
  <si>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</si>
  <si>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</si>
  <si>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</si>
  <si>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</si>
  <si>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</si>
  <si>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</si>
  <si>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</si>
  <si>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</si>
  <si>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</si>
  <si>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</si>
  <si>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</si>
  <si>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</si>
  <si>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</si>
  <si>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</si>
  <si>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</si>
  <si>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</si>
  <si>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</si>
  <si>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</si>
  <si>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</si>
  <si>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</si>
  <si>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</si>
  <si>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</si>
  <si>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</si>
  <si>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</si>
  <si>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</si>
  <si>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</si>
  <si>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</si>
  <si>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</si>
  <si>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</si>
  <si>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</si>
  <si>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</si>
  <si>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</si>
  <si>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</si>
  <si>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</si>
  <si>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</si>
  <si>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</si>
  <si>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</si>
  <si>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</si>
  <si>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</si>
  <si>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</si>
  <si>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</si>
  <si>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</si>
  <si>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</si>
  <si>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</si>
  <si>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</si>
  <si>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</si>
  <si>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</si>
  <si>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</si>
  <si>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</si>
  <si>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</si>
  <si>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</si>
  <si>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</si>
  <si>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</si>
  <si>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</si>
  <si>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</si>
  <si>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</si>
  <si>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</si>
  <si>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</si>
  <si>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</si>
  <si>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</si>
  <si>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</si>
  <si>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</si>
  <si>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</si>
  <si>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</si>
  <si>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</si>
  <si>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</si>
  <si>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</si>
  <si>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</si>
  <si>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</si>
  <si>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</si>
  <si>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</si>
  <si>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</si>
  <si>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</si>
  <si>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</si>
  <si>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</si>
  <si>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</si>
  <si>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</si>
  <si>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</si>
  <si>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</si>
  <si>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</si>
  <si>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</si>
  <si>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</si>
  <si>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</si>
  <si>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</si>
  <si>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</si>
  <si>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</si>
  <si>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</si>
  <si>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</si>
  <si>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</si>
  <si>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</si>
  <si>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</si>
  <si>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</si>
  <si>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</si>
  <si>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</si>
  <si>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</si>
  <si>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</si>
  <si>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</si>
  <si>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</si>
  <si>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</si>
  <si>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</si>
  <si>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</si>
  <si>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</si>
  <si>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</si>
  <si>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</si>
  <si>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</si>
  <si>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</si>
  <si>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</si>
  <si>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</si>
  <si>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</si>
  <si>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</si>
  <si>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</si>
  <si>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</si>
  <si>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</si>
  <si>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</si>
  <si>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</si>
  <si>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</si>
  <si>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</si>
  <si>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</si>
  <si>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</si>
  <si>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</si>
  <si>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</si>
  <si>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</si>
  <si>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</si>
  <si>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</si>
  <si>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</si>
  <si>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</si>
  <si>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</si>
  <si>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</si>
  <si>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</si>
  <si>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</si>
  <si>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</si>
  <si>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</si>
  <si>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</si>
  <si>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</si>
  <si>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</si>
  <si>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</si>
  <si>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</si>
  <si>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</si>
  <si>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</si>
  <si>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</si>
  <si>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</si>
  <si>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</si>
  <si>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</si>
  <si>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</si>
  <si>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</si>
  <si>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</si>
  <si>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</si>
  <si>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</si>
  <si>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</si>
  <si>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</si>
  <si>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</si>
  <si>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</si>
  <si>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</si>
  <si>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</si>
  <si>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</si>
  <si>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</si>
  <si>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</si>
  <si>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</si>
  <si>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</si>
  <si>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</si>
  <si>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</si>
  <si>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</si>
  <si>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</si>
  <si>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</si>
  <si>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</si>
  <si>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</si>
  <si>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</si>
  <si>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</si>
  <si>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</si>
  <si>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</si>
  <si>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</si>
  <si>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</si>
  <si>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</si>
  <si>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</si>
  <si>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</si>
  <si>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</si>
  <si>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</si>
  <si>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</si>
  <si>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</si>
  <si>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</si>
  <si>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</si>
  <si>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</si>
  <si>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</si>
  <si>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</si>
  <si>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</si>
  <si>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</si>
  <si>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</si>
  <si>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</si>
  <si>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</si>
  <si>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</si>
  <si>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</si>
  <si>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</si>
  <si>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</si>
  <si>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</si>
  <si>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</si>
  <si>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</si>
  <si>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</si>
  <si>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</si>
  <si>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</si>
  <si>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</si>
  <si>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</si>
  <si>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</si>
  <si>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</si>
  <si>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</si>
  <si>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</si>
  <si>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</si>
  <si>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</si>
  <si>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</si>
  <si>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</si>
  <si>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</si>
  <si>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</si>
  <si>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</si>
  <si>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</si>
  <si>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</si>
  <si>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</si>
  <si>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</si>
  <si>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</si>
  <si>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</si>
  <si>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</si>
  <si>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</si>
  <si>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</si>
  <si>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</si>
  <si>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</si>
  <si>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</si>
  <si>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</si>
  <si>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</si>
  <si>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</si>
  <si>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</si>
  <si>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</si>
  <si>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</si>
  <si>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</si>
  <si>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</si>
  <si>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</si>
  <si>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</si>
  <si>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</si>
  <si>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</si>
  <si>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</si>
  <si>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</si>
  <si>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</si>
  <si>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</si>
  <si>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</si>
  <si>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</si>
  <si>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</si>
  <si>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</si>
  <si>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</si>
  <si>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</si>
  <si>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</si>
  <si>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</si>
  <si>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</si>
  <si>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</si>
  <si>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</si>
  <si>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</si>
  <si>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</si>
  <si>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</si>
  <si>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</si>
  <si>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</si>
  <si>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</si>
  <si>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</si>
  <si>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</si>
  <si>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</si>
  <si>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</si>
  <si>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</si>
  <si>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</si>
  <si>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</si>
  <si>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</si>
  <si>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</si>
  <si>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</si>
  <si>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</si>
  <si>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</si>
  <si>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</si>
  <si>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</si>
  <si>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</si>
  <si>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</si>
  <si>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</si>
  <si>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</si>
  <si>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</si>
  <si>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</si>
  <si>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</si>
  <si>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</si>
  <si>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</si>
  <si>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</si>
  <si>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</si>
  <si>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</si>
  <si>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</si>
  <si>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</si>
  <si>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</si>
  <si>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</si>
  <si>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</si>
  <si>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</si>
  <si>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</si>
  <si>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</si>
  <si>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</si>
  <si>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</si>
  <si>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</si>
  <si>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</si>
  <si>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</si>
  <si>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</si>
  <si>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</si>
  <si>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</si>
  <si>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</si>
  <si>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</si>
  <si>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</si>
  <si>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</si>
  <si>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</si>
  <si>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</si>
  <si>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</si>
  <si>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</si>
  <si>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</si>
  <si>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</si>
  <si>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</si>
  <si>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</si>
  <si>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</si>
  <si>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</si>
  <si>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</si>
  <si>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</si>
  <si>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</si>
  <si>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</si>
  <si>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</si>
  <si>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</si>
  <si>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</si>
  <si>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</si>
  <si>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</si>
  <si>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</si>
  <si>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</si>
  <si>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</si>
  <si>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</si>
  <si>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</si>
  <si>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</si>
  <si>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</si>
  <si>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</si>
  <si>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</si>
  <si>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</si>
  <si>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</si>
  <si>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</si>
  <si>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</si>
  <si>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</si>
  <si>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</si>
  <si>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</si>
  <si>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</si>
  <si>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</si>
  <si>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</si>
  <si>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</si>
  <si>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</si>
  <si>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</si>
  <si>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</si>
  <si>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</si>
  <si>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</si>
  <si>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</si>
  <si>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</si>
  <si>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</si>
  <si>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</si>
  <si>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</si>
  <si>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</si>
  <si>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</si>
  <si>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</si>
  <si>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</si>
  <si>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</si>
  <si>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</si>
  <si>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</si>
  <si>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</si>
  <si>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</si>
  <si>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</si>
  <si>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</si>
  <si>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</si>
  <si>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</si>
  <si>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</si>
  <si>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</si>
  <si>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</si>
  <si>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</si>
  <si>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</si>
  <si>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</si>
  <si>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</si>
  <si>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</si>
  <si>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</si>
  <si>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</si>
  <si>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</si>
  <si>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</si>
  <si>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</si>
  <si>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</si>
  <si>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</si>
  <si>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</si>
  <si>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</si>
  <si>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</si>
  <si>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</si>
  <si>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</si>
  <si>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</si>
  <si>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</si>
  <si>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</si>
  <si>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</si>
  <si>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</si>
  <si>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</si>
  <si>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</si>
  <si>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</si>
  <si>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</si>
  <si>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</si>
  <si>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</si>
  <si>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</si>
  <si>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</si>
  <si>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</si>
  <si>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</si>
  <si>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</si>
  <si>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</si>
  <si>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</si>
  <si>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</si>
  <si>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</si>
  <si>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</si>
  <si>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</si>
  <si>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</si>
  <si>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</si>
  <si>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</si>
  <si>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</si>
  <si>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</si>
  <si>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</si>
  <si>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</si>
  <si>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</si>
  <si>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</si>
  <si>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</si>
  <si>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</si>
  <si>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</si>
  <si>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</si>
  <si>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</si>
  <si>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</si>
  <si>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</si>
  <si>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</si>
  <si>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</si>
  <si>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</si>
  <si>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</si>
  <si>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</si>
  <si>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</si>
  <si>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</si>
  <si>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</si>
  <si>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</si>
  <si>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</si>
  <si>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</si>
  <si>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</si>
  <si>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</si>
  <si>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</si>
  <si>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</si>
  <si>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</si>
  <si>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</si>
  <si>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</si>
  <si>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</si>
  <si>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</si>
  <si>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</si>
  <si>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</si>
  <si>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</si>
  <si>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</si>
  <si>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</si>
  <si>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</si>
  <si>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</si>
  <si>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</si>
  <si>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</si>
  <si>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</si>
  <si>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</si>
  <si>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</si>
  <si>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</si>
  <si>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</si>
  <si>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</si>
  <si>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</si>
  <si>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</si>
  <si>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</si>
  <si>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</si>
  <si>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</si>
  <si>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</si>
  <si>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</si>
  <si>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</si>
  <si>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</si>
  <si>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</si>
  <si>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</si>
  <si>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</si>
  <si>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</si>
  <si>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</si>
  <si>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</si>
  <si>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</si>
  <si>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</si>
  <si>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</si>
  <si>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</si>
  <si>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</si>
  <si>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</si>
  <si>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</si>
  <si>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</si>
  <si>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</si>
  <si>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</si>
  <si>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</si>
  <si>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</si>
  <si>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</si>
  <si>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</si>
  <si>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</si>
  <si>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</si>
  <si>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</si>
  <si>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</si>
  <si>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</si>
  <si>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</si>
  <si>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</si>
  <si>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</si>
  <si>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</si>
  <si>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</si>
  <si>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</si>
  <si>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</si>
  <si>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</si>
  <si>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</si>
  <si>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</si>
  <si>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</si>
  <si>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</si>
  <si>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</si>
  <si>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</si>
  <si>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</si>
  <si>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</si>
  <si>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</si>
  <si>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</si>
  <si>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</si>
  <si>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</si>
  <si>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</si>
  <si>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</si>
  <si>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</si>
  <si>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</si>
  <si>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</si>
  <si>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</si>
  <si>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</si>
  <si>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</si>
  <si>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</si>
  <si>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</si>
  <si>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</si>
  <si>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</si>
  <si>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</si>
  <si>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</si>
  <si>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</si>
  <si>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</si>
  <si>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</si>
  <si>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</si>
  <si>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</si>
  <si>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</si>
  <si>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</si>
  <si>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</si>
  <si>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</si>
  <si>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</si>
  <si>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</si>
  <si>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</si>
  <si>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</si>
  <si>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</si>
  <si>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</si>
  <si>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</si>
  <si>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</si>
  <si>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</si>
  <si>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</si>
  <si>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</si>
  <si>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</si>
  <si>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</si>
  <si>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</si>
  <si>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</si>
  <si>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</si>
  <si>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</si>
  <si>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</si>
  <si>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</si>
  <si>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</si>
  <si>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</si>
  <si>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</si>
  <si>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</si>
  <si>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</si>
  <si>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</si>
  <si>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</si>
  <si>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</si>
  <si>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</si>
  <si>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</si>
  <si>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</si>
  <si>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</si>
  <si>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</si>
  <si>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</si>
  <si>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</si>
  <si>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</si>
  <si>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</si>
  <si>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</si>
  <si>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</si>
  <si>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</si>
  <si>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</si>
  <si>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</si>
  <si>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</si>
  <si>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</si>
  <si>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</si>
  <si>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</si>
  <si>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</si>
  <si>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</si>
  <si>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</si>
  <si>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</si>
  <si>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</si>
  <si>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</si>
  <si>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</si>
  <si>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</si>
  <si>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</si>
  <si>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</si>
  <si>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</si>
  <si>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</si>
  <si>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</si>
  <si>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</si>
  <si>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</si>
  <si>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</si>
  <si>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</si>
  <si>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</si>
  <si>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</si>
  <si>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</si>
  <si>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</si>
  <si>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</si>
  <si>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</si>
  <si>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</si>
  <si>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</si>
  <si>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</si>
  <si>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</si>
  <si>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</si>
  <si>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</si>
  <si>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</si>
  <si>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</si>
  <si>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</si>
  <si>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</si>
  <si>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</si>
  <si>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</si>
  <si>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</si>
  <si>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</si>
  <si>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</si>
  <si>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</si>
  <si>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</si>
  <si>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</si>
  <si>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</si>
  <si>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</si>
  <si>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</si>
  <si>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</si>
  <si>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</si>
  <si>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</si>
  <si>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</si>
  <si>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</si>
  <si>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</si>
  <si>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</si>
  <si>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</si>
  <si>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</si>
  <si>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</si>
  <si>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</si>
  <si>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</si>
  <si>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</si>
  <si>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</si>
  <si>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</si>
  <si>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</si>
  <si>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</si>
  <si>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</si>
  <si>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</si>
  <si>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</si>
  <si>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</si>
  <si>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</si>
  <si>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</si>
  <si>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</si>
  <si>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</si>
  <si>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</si>
  <si>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</si>
  <si>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</si>
  <si>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</si>
  <si>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</si>
  <si>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</si>
  <si>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</si>
  <si>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</si>
  <si>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</si>
  <si>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</si>
  <si>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</si>
  <si>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</si>
  <si>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</si>
  <si>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</si>
  <si>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</si>
  <si>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</si>
  <si>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</si>
  <si>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</si>
  <si>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</si>
  <si>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</si>
  <si>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</si>
  <si>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</si>
  <si>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</si>
  <si>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</si>
  <si>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</si>
  <si>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</si>
  <si>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</si>
  <si>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</si>
  <si>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</si>
  <si>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</si>
  <si>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</si>
  <si>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</si>
  <si>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</si>
  <si>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</si>
  <si>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</si>
  <si>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</si>
  <si>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</si>
  <si>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</si>
  <si>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</si>
  <si>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</si>
  <si>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</si>
  <si>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</si>
  <si>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</si>
  <si>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</si>
  <si>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</si>
  <si>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</si>
  <si>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</si>
  <si>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</si>
  <si>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</si>
  <si>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</si>
  <si>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</si>
  <si>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</si>
  <si>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</si>
  <si>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</si>
  <si>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</si>
  <si>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</si>
  <si>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</si>
  <si>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</si>
  <si>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</si>
  <si>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</si>
  <si>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</si>
  <si>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</si>
  <si>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</si>
  <si>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</si>
  <si>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</si>
  <si>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</si>
  <si>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</si>
  <si>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</si>
  <si>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</si>
  <si>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</si>
  <si>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</si>
  <si>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</si>
  <si>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</si>
  <si>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</si>
  <si>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</si>
  <si>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</si>
  <si>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</si>
  <si>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</si>
  <si>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</si>
  <si>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</si>
  <si>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</si>
  <si>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</si>
  <si>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</si>
  <si>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</si>
  <si>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</si>
  <si>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</si>
  <si>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</si>
  <si>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</si>
  <si>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</si>
  <si>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</si>
  <si>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</si>
  <si>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</si>
  <si>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</si>
  <si>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</si>
  <si>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</si>
  <si>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</si>
  <si>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</si>
  <si>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</si>
  <si>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</si>
  <si>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</si>
  <si>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</si>
  <si>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</si>
  <si>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</si>
  <si>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</si>
  <si>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</si>
  <si>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</si>
  <si>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</si>
  <si>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</si>
  <si>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</si>
  <si>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</si>
  <si>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</si>
  <si>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</si>
  <si>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</si>
  <si>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</si>
  <si>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</si>
  <si>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</si>
  <si>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</si>
  <si>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</si>
  <si>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</si>
  <si>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</si>
  <si>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</si>
  <si>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</si>
  <si>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</si>
  <si>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</si>
  <si>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</si>
  <si>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</si>
  <si>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</si>
  <si>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</si>
  <si>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</si>
  <si>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</si>
  <si>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</si>
  <si>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</si>
  <si>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</si>
  <si>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</si>
  <si>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</si>
  <si>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</si>
  <si>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</si>
  <si>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</si>
  <si>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</si>
  <si>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</si>
  <si>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</si>
  <si>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</si>
  <si>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</si>
  <si>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</si>
  <si>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</si>
  <si>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</si>
  <si>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</si>
  <si>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</si>
  <si>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</si>
  <si>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</si>
  <si>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</si>
  <si>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</si>
  <si>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</si>
  <si>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</si>
  <si>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</si>
  <si>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</si>
  <si>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</si>
  <si>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</si>
  <si>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</si>
  <si>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</si>
  <si>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</si>
  <si>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</si>
  <si>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</si>
  <si>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</si>
  <si>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</si>
  <si>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</si>
  <si>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</si>
  <si>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</si>
  <si>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</si>
  <si>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</si>
  <si>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</si>
  <si>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</si>
  <si>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</si>
  <si>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</si>
  <si>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</si>
  <si>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</si>
  <si>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</si>
  <si>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</si>
  <si>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</si>
  <si>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</si>
  <si>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</si>
  <si>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</si>
  <si>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</si>
  <si>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</si>
  <si>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</si>
  <si>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</si>
  <si>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</si>
  <si>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</si>
  <si>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</si>
  <si>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</si>
  <si>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</si>
  <si>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</si>
  <si>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</si>
  <si>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</si>
  <si>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</si>
  <si>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</si>
  <si>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</si>
  <si>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</si>
  <si>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</si>
  <si>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</si>
  <si>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</si>
  <si>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</si>
  <si>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</si>
  <si>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</si>
  <si>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</si>
  <si>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</si>
  <si>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</si>
  <si>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</si>
  <si>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</si>
  <si>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</si>
  <si>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</si>
  <si>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</si>
  <si>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</si>
  <si>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</si>
  <si>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</si>
  <si>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</si>
  <si>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</si>
  <si>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</si>
  <si>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</si>
  <si>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</si>
  <si>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</si>
  <si>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</si>
  <si>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</si>
  <si>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</si>
  <si>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</si>
  <si>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</si>
  <si>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</si>
  <si>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</si>
  <si>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</si>
  <si>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</si>
  <si>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</si>
  <si>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</si>
  <si>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</si>
  <si>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</si>
  <si>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</si>
  <si>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</si>
  <si>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</si>
  <si>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</si>
  <si>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</si>
  <si>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</si>
  <si>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</si>
  <si>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</si>
  <si>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</si>
  <si>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</si>
  <si>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</si>
  <si>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</si>
  <si>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</si>
  <si>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</si>
  <si>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</si>
  <si>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</si>
  <si>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</si>
  <si>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</si>
  <si>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</si>
  <si>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</si>
  <si>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</si>
  <si>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</si>
  <si>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</si>
  <si>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</si>
  <si>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</si>
  <si>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</si>
  <si>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</si>
  <si>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</si>
  <si>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</si>
  <si>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</si>
  <si>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</si>
  <si>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</si>
  <si>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</si>
  <si>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</si>
  <si>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</si>
  <si>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</si>
  <si>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</si>
  <si>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</si>
  <si>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</si>
  <si>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</si>
  <si>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</si>
  <si>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</si>
  <si>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</si>
  <si>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</si>
  <si>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</si>
  <si>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</si>
  <si>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</si>
  <si>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</si>
  <si>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</si>
  <si>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</si>
  <si>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</si>
  <si>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</si>
  <si>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</si>
  <si>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</si>
  <si>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</si>
  <si>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</si>
  <si>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</si>
  <si>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</si>
  <si>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</si>
  <si>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</si>
  <si>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</si>
  <si>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</si>
  <si>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</si>
  <si>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</si>
  <si>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</si>
  <si>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</si>
  <si>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</si>
  <si>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</si>
  <si>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</si>
  <si>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</si>
  <si>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</si>
  <si>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</si>
  <si>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</si>
  <si>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</si>
  <si>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</si>
  <si>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</si>
  <si>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</si>
  <si>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</si>
  <si>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</si>
  <si>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</si>
  <si>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</si>
  <si>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</si>
  <si>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</si>
  <si>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</si>
  <si>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</si>
  <si>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</si>
  <si>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</si>
  <si>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</si>
  <si>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</si>
  <si>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</si>
  <si>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</si>
  <si>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</si>
  <si>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</si>
  <si>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</si>
  <si>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</si>
  <si>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</si>
  <si>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</si>
  <si>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</si>
  <si>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</si>
  <si>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</si>
  <si>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</si>
  <si>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</si>
  <si>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</si>
  <si>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</si>
  <si>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</si>
  <si>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</si>
  <si>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</si>
  <si>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</si>
  <si>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</si>
  <si>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</si>
  <si>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</si>
  <si>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</si>
  <si>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</si>
  <si>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</si>
  <si>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</si>
  <si>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</si>
  <si>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</si>
  <si>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</si>
  <si>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</si>
  <si>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</si>
  <si>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</si>
  <si>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</si>
  <si>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</si>
  <si>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</si>
  <si>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</si>
  <si>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</si>
  <si>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</si>
  <si>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</si>
  <si>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</si>
  <si>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</si>
  <si>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</si>
  <si>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</si>
  <si>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</si>
  <si>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</si>
  <si>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</si>
  <si>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</si>
  <si>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</si>
  <si>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</si>
  <si>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</si>
  <si>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</si>
  <si>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</si>
  <si>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</si>
  <si>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</si>
  <si>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</si>
  <si>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</si>
  <si>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</si>
  <si>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</si>
  <si>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</si>
  <si>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</si>
  <si>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</si>
  <si>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</si>
  <si>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</si>
  <si>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</si>
  <si>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</si>
  <si>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</si>
  <si>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</si>
  <si>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</si>
  <si>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</si>
  <si>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</si>
  <si>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</si>
  <si>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</si>
  <si>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</si>
  <si>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</si>
  <si>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</si>
  <si>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</si>
  <si>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</si>
  <si>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</si>
  <si>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</si>
  <si>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</si>
  <si>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</si>
  <si>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</si>
  <si>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</si>
  <si>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</si>
  <si>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</si>
  <si>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</si>
  <si>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</si>
  <si>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</si>
  <si>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</si>
  <si>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</si>
  <si>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</si>
  <si>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</si>
  <si>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</si>
  <si>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</si>
  <si>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</si>
  <si>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</si>
  <si>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</si>
  <si>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</si>
  <si>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</si>
  <si>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</si>
  <si>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</si>
  <si>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</si>
  <si>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</si>
  <si>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</si>
  <si>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</si>
  <si>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</si>
  <si>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</si>
  <si>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</si>
  <si>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</si>
  <si>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</si>
  <si>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</si>
  <si>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</si>
  <si>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</si>
  <si>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</si>
  <si>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</si>
  <si>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</si>
  <si>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</si>
  <si>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</si>
  <si>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</si>
  <si>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</si>
  <si>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</si>
  <si>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</si>
  <si>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</si>
  <si>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</si>
  <si>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</si>
  <si>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</si>
  <si>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</si>
  <si>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</si>
  <si>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</si>
  <si>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</si>
  <si>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</si>
  <si>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</si>
  <si>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</si>
  <si>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</si>
  <si>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</si>
  <si>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</si>
  <si>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</si>
  <si>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</si>
  <si>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</si>
  <si>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</si>
  <si>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</si>
  <si>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</si>
  <si>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</si>
  <si>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</si>
  <si>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</si>
  <si>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</si>
  <si>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</si>
  <si>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</si>
  <si>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</si>
  <si>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</si>
  <si>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</si>
  <si>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</si>
  <si>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</si>
  <si>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</si>
  <si>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</si>
  <si>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</si>
  <si>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</si>
  <si>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</si>
  <si>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</si>
  <si>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</si>
  <si>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</si>
  <si>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</si>
  <si>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</si>
  <si>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</si>
  <si>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</si>
  <si>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</si>
  <si>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</si>
  <si>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</si>
  <si>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</si>
  <si>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</si>
  <si>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</si>
  <si>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</si>
  <si>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</si>
  <si>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</si>
  <si>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</si>
  <si>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</si>
  <si>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</si>
  <si>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</si>
  <si>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</si>
  <si>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</si>
  <si>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</si>
  <si>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</si>
  <si>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</si>
  <si>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</si>
  <si>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</si>
  <si>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</si>
  <si>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</si>
  <si>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</si>
  <si>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</si>
  <si>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</si>
  <si>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</si>
  <si>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</si>
  <si>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</si>
  <si>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</si>
  <si>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</si>
  <si>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</si>
  <si>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</si>
  <si>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</si>
  <si>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</si>
  <si>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</si>
  <si>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</si>
  <si>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</si>
  <si>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</si>
  <si>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</si>
  <si>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</si>
  <si>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</si>
  <si>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</si>
  <si>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</si>
  <si>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</si>
  <si>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</si>
  <si>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</si>
  <si>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</si>
  <si>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</si>
  <si>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</si>
  <si>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</si>
  <si>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</si>
  <si>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</si>
  <si>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</si>
  <si>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</si>
  <si>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</si>
  <si>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</si>
  <si>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</si>
  <si>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</si>
  <si>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</si>
  <si>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</si>
  <si>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</si>
  <si>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</si>
  <si>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</si>
  <si>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</si>
  <si>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</si>
  <si>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</si>
  <si>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</si>
  <si>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</si>
  <si>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</si>
  <si>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</si>
  <si>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</si>
  <si>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</si>
  <si>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</si>
  <si>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</si>
  <si>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</si>
  <si>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</si>
  <si>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</si>
  <si>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</si>
  <si>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</si>
  <si>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</si>
  <si>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</si>
  <si>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</si>
  <si>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</si>
  <si>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</si>
  <si>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</si>
  <si>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</si>
  <si>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</si>
  <si>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</si>
  <si>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</si>
  <si>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</si>
  <si>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</si>
  <si>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</si>
  <si>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</si>
  <si>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</si>
  <si>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</si>
  <si>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</si>
  <si>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</si>
  <si>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</si>
  <si>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</si>
  <si>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</si>
  <si>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</si>
  <si>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</si>
  <si>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</si>
  <si>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</si>
  <si>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</si>
  <si>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</si>
  <si>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</si>
  <si>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</si>
  <si>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</si>
  <si>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</si>
  <si>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</si>
  <si>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</si>
  <si>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</si>
  <si>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</si>
  <si>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</si>
  <si>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</si>
  <si>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</si>
  <si>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</si>
  <si>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</si>
  <si>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</si>
  <si>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</si>
  <si>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</si>
  <si>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</si>
  <si>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</si>
  <si>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</si>
  <si>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</si>
  <si>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</si>
  <si>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</si>
  <si>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</si>
  <si>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</si>
  <si>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</si>
  <si>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</si>
  <si>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</si>
  <si>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</si>
  <si>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</si>
  <si>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</si>
  <si>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</si>
  <si>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</si>
  <si>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</si>
  <si>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</si>
  <si>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</si>
  <si>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</si>
  <si>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</si>
  <si>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</si>
  <si>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</si>
  <si>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</si>
  <si>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</si>
  <si>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</si>
  <si>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</si>
  <si>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</si>
  <si>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</si>
  <si>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</si>
  <si>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</si>
  <si>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</si>
  <si>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</si>
  <si>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</si>
  <si>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</si>
  <si>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</si>
  <si>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</si>
  <si>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</si>
  <si>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</si>
  <si>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</si>
  <si>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</si>
  <si>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</si>
  <si>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</si>
  <si>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</si>
  <si>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</si>
  <si>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</si>
  <si>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</si>
  <si>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</si>
  <si>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</si>
  <si>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</si>
  <si>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</si>
  <si>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</si>
  <si>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</si>
  <si>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</si>
  <si>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</si>
  <si>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</si>
  <si>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</si>
  <si>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</si>
  <si>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</si>
  <si>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</si>
  <si>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</si>
  <si>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</si>
  <si>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</si>
  <si>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</si>
  <si>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</si>
  <si>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</si>
  <si>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</si>
  <si>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</si>
  <si>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</si>
  <si>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</si>
  <si>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</si>
  <si>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</si>
  <si>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</si>
  <si>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</si>
  <si>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</si>
  <si>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</si>
  <si>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</si>
  <si>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</si>
  <si>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</si>
  <si>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</si>
  <si>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</si>
  <si>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</si>
  <si>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</si>
  <si>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</si>
  <si>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</si>
  <si>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</si>
  <si>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</si>
  <si>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</si>
  <si>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</si>
  <si>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</si>
  <si>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</si>
  <si>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</si>
  <si>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</si>
  <si>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</si>
  <si>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</si>
  <si>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</si>
  <si>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</si>
  <si>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</si>
  <si>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</si>
  <si>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</si>
  <si>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</si>
  <si>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</si>
  <si>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</si>
  <si>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</si>
  <si>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</si>
  <si>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</si>
  <si>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</si>
  <si>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</si>
  <si>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</si>
  <si>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</si>
  <si>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</si>
  <si>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</si>
  <si>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</si>
  <si>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</si>
  <si>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</si>
  <si>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</si>
  <si>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</si>
  <si>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</si>
  <si>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</si>
  <si>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</si>
  <si>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</si>
  <si>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</si>
  <si>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</si>
  <si>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</si>
  <si>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</si>
  <si>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</si>
  <si>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</si>
  <si>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</si>
  <si>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</si>
  <si>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</si>
  <si>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</si>
  <si>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</si>
  <si>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</si>
  <si>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</si>
  <si>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</si>
  <si>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</si>
  <si>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</si>
  <si>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</si>
  <si>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</si>
  <si>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</si>
  <si>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</si>
  <si>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</si>
  <si>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</si>
  <si>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</si>
  <si>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</si>
  <si>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</si>
  <si>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</si>
  <si>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</si>
  <si>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</si>
  <si>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</si>
  <si>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</si>
  <si>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</si>
  <si>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</si>
  <si>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</si>
  <si>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</si>
  <si>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</si>
  <si>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</si>
  <si>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</si>
  <si>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</si>
  <si>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</si>
  <si>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</si>
  <si>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</si>
  <si>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</si>
  <si>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</si>
  <si>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</si>
  <si>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</si>
  <si>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</si>
  <si>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</si>
  <si>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</si>
  <si>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</si>
  <si>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</si>
  <si>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</si>
  <si>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</si>
  <si>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</si>
  <si>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</si>
  <si>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</si>
  <si>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</si>
  <si>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</si>
  <si>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</si>
  <si>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</si>
  <si>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</si>
  <si>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</si>
  <si>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</si>
  <si>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</si>
  <si>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</si>
  <si>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</si>
  <si>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</si>
  <si>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</si>
  <si>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</si>
  <si>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</si>
  <si>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</si>
  <si>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</si>
  <si>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</si>
  <si>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</si>
  <si>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</si>
  <si>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</si>
  <si>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</si>
  <si>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</si>
  <si>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</si>
  <si>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</si>
  <si>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</si>
  <si>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</si>
  <si>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</si>
  <si>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</si>
  <si>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</si>
  <si>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</si>
  <si>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</si>
  <si>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</si>
  <si>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</si>
  <si>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</si>
  <si>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</si>
  <si>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</si>
  <si>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</si>
  <si>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</si>
  <si>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</si>
  <si>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</si>
  <si>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</si>
  <si>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</si>
  <si>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</si>
  <si>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</si>
  <si>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</si>
  <si>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</si>
  <si>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</si>
  <si>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</si>
  <si>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</si>
  <si>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</si>
  <si>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</si>
  <si>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</si>
  <si>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</si>
  <si>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</si>
  <si>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</si>
  <si>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</si>
  <si>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</si>
  <si>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</si>
  <si>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</si>
  <si>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</si>
  <si>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</si>
  <si>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</si>
  <si>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</si>
  <si>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</si>
  <si>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</si>
  <si>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</si>
  <si>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</si>
  <si>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</si>
  <si>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</si>
  <si>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</si>
  <si>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</si>
  <si>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</si>
  <si>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</si>
  <si>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</si>
  <si>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</si>
  <si>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</si>
  <si>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</si>
  <si>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</si>
  <si>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</si>
  <si>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</si>
  <si>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</si>
  <si>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</si>
  <si>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</si>
  <si>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</si>
  <si>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</si>
  <si>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</si>
  <si>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</si>
  <si>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</si>
  <si>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</si>
  <si>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</si>
  <si>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</si>
  <si>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</si>
  <si>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</si>
  <si>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</si>
  <si>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</si>
  <si>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</si>
  <si>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</si>
  <si>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</si>
  <si>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</si>
  <si>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</si>
  <si>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</si>
  <si>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</si>
  <si>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</si>
  <si>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</si>
  <si>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</si>
  <si>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</si>
  <si>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</si>
  <si>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</si>
  <si>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</si>
  <si>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</si>
  <si>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</si>
  <si>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</si>
  <si>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</si>
  <si>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</si>
  <si>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</si>
  <si>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</si>
  <si>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</si>
  <si>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</si>
  <si>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</si>
  <si>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</si>
  <si>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</si>
  <si>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</si>
  <si>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</si>
  <si>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</si>
  <si>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</si>
  <si>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</si>
  <si>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</si>
  <si>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</si>
  <si>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</si>
  <si>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</si>
  <si>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</si>
  <si>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</si>
  <si>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</si>
  <si>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</si>
  <si>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</si>
  <si>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</si>
  <si>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</si>
  <si>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</si>
  <si>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</si>
  <si>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</si>
  <si>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</si>
  <si>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</si>
  <si>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</si>
  <si>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</si>
  <si>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</si>
  <si>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</si>
  <si>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</si>
  <si>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</si>
  <si>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</si>
  <si>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</si>
  <si>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</si>
  <si>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</si>
  <si>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</si>
  <si>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</si>
  <si>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</si>
  <si>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</si>
  <si>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</si>
  <si>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</si>
  <si>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</si>
  <si>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</si>
  <si>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</si>
  <si>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</si>
  <si>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</si>
  <si>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</si>
  <si>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</si>
  <si>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</si>
  <si>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</si>
  <si>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</si>
  <si>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</si>
  <si>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</si>
  <si>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</si>
  <si>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</si>
  <si>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</si>
  <si>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</si>
  <si>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</si>
  <si>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</si>
  <si>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</si>
  <si>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</si>
  <si>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</si>
  <si>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</si>
  <si>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</si>
  <si>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</si>
  <si>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</si>
  <si>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</si>
  <si>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</si>
  <si>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</si>
  <si>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</si>
  <si>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</si>
  <si>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</si>
  <si>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</si>
  <si>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</si>
  <si>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</si>
  <si>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</si>
  <si>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</si>
  <si>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</si>
  <si>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</si>
  <si>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</si>
  <si>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</si>
  <si>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</si>
  <si>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</si>
  <si>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</si>
  <si>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</si>
  <si>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</si>
  <si>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</si>
  <si>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</si>
  <si>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</si>
  <si>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</si>
  <si>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</si>
  <si>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</si>
  <si>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</si>
  <si>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</si>
  <si>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</si>
  <si>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</si>
  <si>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</si>
  <si>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</si>
  <si>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</si>
  <si>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</si>
  <si>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</si>
  <si>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</si>
  <si>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</si>
  <si>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</si>
  <si>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</si>
  <si>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</si>
  <si>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</si>
  <si>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</si>
  <si>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</si>
  <si>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</si>
  <si>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</si>
  <si>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</si>
  <si>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</si>
  <si>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</si>
  <si>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</si>
  <si>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</si>
  <si>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</si>
  <si>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</si>
  <si>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</si>
  <si>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</si>
  <si>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</si>
  <si>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</si>
  <si>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</si>
  <si>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</si>
  <si>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</si>
  <si>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</si>
  <si>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</si>
  <si>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</si>
  <si>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</si>
  <si>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</si>
  <si>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</si>
  <si>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</si>
  <si>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</si>
  <si>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</si>
  <si>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</si>
  <si>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</si>
  <si>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</si>
  <si>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</si>
  <si>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</si>
  <si>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</si>
  <si>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</si>
  <si>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</si>
  <si>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</si>
  <si>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</si>
  <si>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</si>
  <si>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</si>
  <si>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</si>
  <si>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</si>
  <si>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</si>
  <si>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</si>
  <si>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</si>
  <si>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</si>
  <si>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</si>
  <si>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</si>
  <si>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</si>
  <si>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</si>
  <si>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</si>
  <si>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</si>
  <si>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</si>
  <si>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</si>
  <si>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</si>
  <si>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</si>
  <si>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</si>
  <si>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</si>
  <si>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</si>
  <si>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</si>
  <si>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</si>
  <si>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</si>
  <si>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</si>
  <si>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</si>
  <si>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</si>
  <si>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</si>
  <si>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</si>
  <si>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</si>
  <si>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</si>
  <si>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</si>
  <si>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</si>
  <si>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</si>
  <si>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</si>
  <si>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</si>
  <si>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</si>
  <si>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</si>
  <si>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</si>
  <si>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</si>
  <si>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</si>
  <si>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</si>
  <si>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</si>
  <si>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</si>
  <si>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</si>
  <si>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</si>
  <si>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</si>
  <si>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</si>
  <si>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</si>
  <si>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</si>
  <si>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</si>
  <si>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</si>
  <si>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</si>
  <si>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</si>
  <si>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</si>
  <si>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</si>
  <si>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</si>
  <si>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</si>
  <si>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</si>
  <si>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</si>
  <si>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</si>
  <si>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</si>
  <si>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</si>
  <si>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</si>
  <si>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</si>
  <si>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</si>
  <si>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</si>
  <si>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</si>
  <si>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</si>
  <si>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</si>
  <si>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</si>
  <si>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</si>
  <si>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</si>
  <si>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</si>
  <si>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</si>
  <si>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</si>
  <si>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</si>
  <si>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</si>
  <si>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</si>
  <si>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</si>
  <si>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</si>
  <si>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</si>
  <si>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</si>
  <si>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</si>
  <si>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</si>
  <si>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</si>
  <si>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</si>
  <si>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</si>
  <si>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</si>
  <si>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</si>
  <si>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</si>
  <si>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</si>
  <si>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</si>
  <si>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</si>
  <si>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</si>
  <si>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</si>
  <si>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</si>
  <si>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</si>
  <si>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</si>
  <si>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</si>
  <si>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</si>
  <si>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</si>
  <si>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</si>
  <si>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</si>
  <si>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</si>
  <si>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</si>
  <si>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</si>
  <si>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</si>
  <si>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</si>
  <si>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</si>
  <si>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</si>
  <si>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</si>
  <si>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</si>
  <si>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</si>
  <si>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</si>
  <si>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</si>
  <si>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</si>
  <si>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</si>
  <si>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</si>
  <si>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</si>
  <si>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</si>
  <si>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</si>
  <si>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</si>
  <si>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</si>
  <si>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</si>
  <si>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</si>
  <si>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</si>
  <si>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</si>
  <si>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</si>
  <si>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</si>
  <si>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</si>
  <si>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</si>
  <si>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</si>
  <si>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</si>
  <si>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</si>
  <si>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</si>
  <si>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</si>
  <si>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</si>
  <si>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</si>
  <si>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</si>
  <si>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</si>
  <si>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</si>
  <si>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</si>
  <si>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</si>
  <si>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</si>
  <si>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</si>
  <si>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</si>
  <si>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</si>
  <si>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</si>
  <si>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</si>
  <si>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</si>
  <si>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</si>
  <si>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</si>
  <si>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</si>
  <si>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</si>
  <si>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</si>
  <si>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</si>
  <si>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</si>
  <si>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</si>
  <si>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</si>
  <si>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</si>
  <si>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</si>
  <si>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</si>
  <si>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</si>
  <si>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</si>
  <si>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</si>
  <si>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</si>
  <si>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</si>
  <si>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</si>
  <si>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</si>
  <si>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</si>
  <si>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</si>
  <si>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</si>
  <si>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</si>
  <si>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</si>
  <si>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</si>
  <si>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</si>
  <si>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</si>
  <si>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</si>
  <si>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</si>
  <si>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</si>
  <si>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</si>
  <si>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</si>
  <si>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</si>
  <si>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</si>
  <si>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</si>
  <si>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</si>
  <si>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</si>
  <si>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</si>
  <si>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</si>
  <si>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</si>
  <si>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</si>
  <si>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</si>
  <si>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</si>
  <si>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</si>
  <si>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</si>
  <si>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</si>
  <si>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</si>
  <si>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</si>
  <si>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</si>
  <si>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</si>
  <si>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</si>
  <si>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</si>
  <si>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</si>
  <si>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</si>
  <si>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</si>
  <si>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</si>
  <si>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</si>
  <si>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</si>
  <si>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</si>
  <si>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</si>
  <si>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</si>
  <si>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</si>
  <si>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</si>
  <si>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</si>
  <si>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</si>
  <si>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</si>
  <si>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</si>
  <si>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</si>
  <si>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</si>
  <si>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</si>
  <si>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</si>
  <si>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</si>
  <si>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</si>
  <si>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</si>
  <si>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</si>
  <si>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</si>
  <si>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</si>
  <si>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</si>
  <si>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</si>
  <si>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</si>
  <si>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</si>
  <si>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</si>
  <si>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</si>
  <si>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</si>
  <si>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</si>
  <si>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</si>
  <si>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</si>
  <si>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</si>
  <si>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</si>
  <si>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</si>
  <si>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</si>
  <si>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</si>
  <si>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</si>
  <si>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</si>
  <si>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</si>
  <si>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</si>
  <si>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</si>
  <si>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</si>
  <si>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</si>
  <si>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</si>
  <si>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</si>
  <si>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</si>
  <si>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</si>
  <si>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</si>
  <si>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</si>
  <si>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</si>
  <si>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</si>
  <si>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</si>
  <si>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</si>
  <si>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</si>
  <si>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</si>
  <si>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</si>
  <si>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</si>
  <si>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</si>
  <si>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</si>
  <si>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</si>
  <si>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</si>
  <si>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</si>
  <si>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</si>
  <si>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</si>
  <si>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</si>
  <si>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</si>
  <si>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</si>
  <si>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</si>
  <si>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</si>
  <si>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</si>
  <si>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</si>
  <si>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</si>
  <si>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</si>
  <si>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</si>
  <si>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</si>
  <si>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</si>
  <si>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</si>
  <si>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</si>
  <si>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</si>
  <si>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</si>
  <si>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</si>
  <si>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</si>
  <si>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</si>
  <si>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</si>
  <si>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</si>
  <si>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</si>
  <si>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</si>
  <si>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</si>
  <si>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</si>
  <si>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</si>
  <si>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</si>
  <si>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</si>
  <si>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</si>
  <si>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</si>
  <si>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</si>
  <si>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</si>
  <si>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</si>
  <si>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</si>
  <si>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</si>
  <si>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</si>
  <si>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</si>
  <si>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</si>
  <si>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</si>
  <si>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</si>
  <si>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</si>
  <si>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</si>
  <si>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</si>
  <si>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</si>
  <si>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</si>
  <si>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</si>
  <si>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</si>
  <si>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</si>
  <si>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</si>
  <si>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</si>
  <si>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</si>
  <si>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</si>
  <si>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</si>
  <si>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</si>
  <si>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</si>
  <si>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</si>
  <si>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</si>
  <si>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</si>
  <si>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</si>
  <si>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</si>
  <si>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</si>
  <si>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</si>
  <si>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</si>
  <si>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</si>
  <si>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</si>
  <si>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</si>
  <si>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</si>
  <si>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</si>
  <si>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</si>
  <si>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</si>
  <si>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</si>
  <si>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</si>
  <si>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</si>
  <si>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</si>
  <si>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</si>
  <si>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</si>
  <si>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</si>
  <si>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</si>
  <si>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</si>
  <si>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</si>
  <si>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</si>
  <si>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</si>
  <si>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</si>
  <si>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</si>
  <si>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</si>
  <si>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</si>
  <si>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</si>
  <si>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</si>
  <si>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</si>
  <si>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</si>
  <si>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</si>
  <si>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</si>
  <si>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</si>
  <si>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</si>
  <si>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</si>
  <si>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</si>
  <si>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</si>
  <si>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</si>
  <si>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</si>
  <si>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</si>
  <si>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</si>
  <si>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</si>
  <si>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</si>
  <si>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</si>
  <si>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</si>
  <si>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</si>
  <si>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</si>
  <si>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</si>
  <si>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</si>
  <si>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</si>
  <si>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</si>
  <si>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</si>
  <si>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</si>
  <si>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</si>
  <si>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</si>
  <si>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</si>
  <si>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</si>
  <si>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</si>
  <si>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</si>
  <si>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</si>
  <si>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</si>
  <si>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</si>
  <si>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</si>
  <si>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</si>
  <si>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</si>
  <si>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</si>
  <si>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</si>
  <si>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</si>
  <si>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</si>
  <si>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</si>
  <si>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</si>
  <si>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</si>
  <si>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</si>
  <si>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</si>
  <si>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</si>
  <si>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</si>
  <si>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</si>
  <si>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</si>
  <si>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</si>
  <si>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</si>
  <si>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</si>
  <si>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</si>
  <si>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</si>
  <si>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</si>
  <si>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</si>
  <si>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</si>
  <si>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</si>
  <si>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</si>
  <si>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</si>
  <si>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</si>
  <si>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</si>
  <si>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</si>
  <si>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</si>
  <si>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</si>
  <si>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</si>
  <si>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</si>
  <si>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</si>
  <si>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</si>
  <si>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</si>
  <si>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</si>
  <si>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</si>
  <si>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</si>
  <si>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</si>
  <si>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</si>
  <si>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</si>
  <si>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</si>
  <si>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</si>
  <si>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</si>
  <si>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</si>
  <si>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</si>
  <si>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</si>
  <si>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</si>
  <si>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</si>
  <si>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</si>
  <si>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</si>
  <si>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</si>
  <si>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</si>
  <si>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</si>
  <si>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</si>
  <si>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</si>
  <si>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</si>
  <si>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</si>
  <si>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</si>
  <si>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</si>
  <si>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</si>
  <si>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</si>
  <si>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</si>
  <si>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</si>
  <si>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</si>
  <si>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</si>
  <si>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</si>
  <si>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</si>
  <si>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</si>
  <si>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</si>
  <si>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</si>
  <si>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</si>
  <si>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</si>
  <si>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</si>
  <si>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</si>
  <si>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</si>
  <si>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</si>
  <si>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</si>
  <si>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</si>
  <si>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</si>
  <si>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</si>
  <si>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</si>
  <si>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</si>
  <si>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</si>
  <si>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</si>
  <si>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</si>
  <si>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</si>
  <si>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</si>
  <si>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</si>
  <si>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</si>
  <si>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</si>
  <si>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</si>
  <si>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</si>
  <si>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</si>
  <si>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</si>
  <si>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</si>
  <si>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</si>
  <si>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</si>
  <si>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</si>
  <si>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</si>
  <si>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</si>
  <si>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</si>
  <si>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</si>
  <si>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</si>
  <si>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</si>
  <si>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</si>
  <si>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</si>
  <si>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</si>
  <si>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</si>
  <si>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</si>
  <si>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</si>
  <si>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</si>
  <si>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</si>
  <si>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</si>
  <si>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</si>
  <si>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</si>
  <si>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</si>
  <si>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</si>
  <si>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</si>
  <si>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</si>
  <si>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</si>
  <si>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</si>
  <si>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</si>
  <si>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</si>
  <si>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</si>
  <si>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</si>
  <si>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</si>
  <si>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</si>
  <si>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</si>
  <si>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</si>
  <si>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</si>
  <si>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</si>
  <si>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</si>
  <si>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</si>
  <si>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PCM-20251127-00001783</t>
  </si>
  <si>
    <t>major</t>
  </si>
  <si>
    <t>SECS down and EM team need 50 min</t>
  </si>
  <si>
    <t>PCM-20251127-00001818</t>
  </si>
  <si>
    <t>Team will check after ABBS2180 , and sceco complain done ,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</si>
</sst>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12" fillId="2" borderId="1" xfId="0" applyNumberFormat="1" applyFont="1" applyFill="1" applyBorder="1" applyAlignment="1">
      <alignment horizontal="center" vertical="center" wrapText="1"/>
    </xf>
    <xf numFmtId="0" fontId="35"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6" dataDxfId="155" headerRowBorderDxfId="153" tableBorderDxfId="154" totalsRowBorderDxfId="152">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0" dataDxfId="29" headerRowBorderDxfId="27" tableBorderDxfId="28">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325.89651423611213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45988.844940162038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45988.844940162038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45988.844940162038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45988.844940162038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45988.844940162038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45988.844940162038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45988.844940162038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45988.844940162038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45988.844940162038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45988.844940162038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45988.844940162038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45988.844940162038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45988.844940162038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45988.844940162038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45988.844940162038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45988.844940162038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45988.844940162038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45988.844940162038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45988.844940162038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45988.844940162038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45988.844940162038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45988.844940162038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45988.844940162038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45988.844940162038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45988.844940162038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45988.844940162038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45988.844940162038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45988.844940162038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45988.844940162038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45988.844940162038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45988.844940162038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45988.844940162038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45988.844940162038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45988.844940162038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45988.844940162038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45988.844940162038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45988.844940162038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45988.844940162038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45988.844940162038</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A16F58E0-9939-4AFF-89B2-570A6B6BBB4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163.84510219907679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4.457521180556796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
        <v>39108</v>
      </c>
      <c r="C5" s="18">
        <v>1</v>
      </c>
      <c r="D5" s="18" t="s">
        <v>39109</v>
      </c>
      <c r="E5" s="99" t="s">
        <v>39021</v>
      </c>
      <c r="F5" s="100">
        <v>45988.640810185185</v>
      </c>
      <c r="G5" s="101">
        <f ca="1">IFERROR(NOW()-F5,"-")</f>
        <v>0.20412997685343726</v>
      </c>
      <c r="H5" s="146">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45988.844940162038</v>
      </c>
      <c r="H6" s="100"/>
      <c r="I6" s="5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45988.844940162038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45988.844940162038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45988.844940162038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45988.844940162038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45988.844940162038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45988.844940162038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45988.844940162038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45988.844940162038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45988.844940162038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45988.844940162038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45988.844940162038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45988.844940162038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45988.844940162038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45988.844940162038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45988.844940162038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45988.844940162038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45988.844940162038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45988.844940162038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45988.844940162038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45988.844940162038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45988.844940162038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45988.844940162038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45988.844940162038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45988.844940162038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45988.844940162038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45988.844940162038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45988.844940162038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45988.844940162038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45988.844940162038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45988.844940162038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45988.844940162038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45988.844940162038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45988.844940162038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45988.844940162038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45988.844940162038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45988.844940162038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45988.844940162038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45988.844940162038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45988.844940162038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45988.844940162038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45988.844940162038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45988.844940162038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45988.844940162038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45988.844940162038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45988.844940162038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45988.844940162038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45988.844940162038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45988.844940162038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45988.844940162038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45988.844940162038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45988.844940162038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45988.844940162038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45988.844940162038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45988.844940162038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45988.844940162038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45988.844940162038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45988.844940162038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45988.844940162038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45988.844940162038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45988.844940162038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45988.844940162038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45988.844940162038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45988.844940162038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45988.844940162038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45988.844940162038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45988.844940162038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45988.844940162038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45988.844940162038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45988.844940162038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45988.844940162038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45988.844940162038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45988.844940162038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45988.844940162038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45988.844940162038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45988.844940162038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45988.844940162038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45988.844940162038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45988.844940162038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45988.844940162038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45988.844940162038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45988.844940162038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45988.844940162038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45988.844940162038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45988.844940162038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45988.844940162038</v>
      </c>
      <c r="H2" s="22"/>
      <c r="I2" s="19" t="str">
        <f>IFERROR(VLOOKUP(D2,DB!A:F,6,0),"")</f>
        <v/>
      </c>
      <c r="J2" s="18" t="str">
        <f>IFERROR(VLOOKUP(D2,DB!A:G,7,0),"")</f>
        <v/>
      </c>
      <c r="K2" s="42"/>
      <c r="L2" s="23" t="str">
        <f>IFERROR(VLOOKUP(D2,DB!A:I,9,0),"")</f>
        <v/>
      </c>
    </row>
    <row r="3" spans="1:13" ht="15" customHeight="1">
      <c r="A3" s="19"/>
      <c r="B3" s="58" t="str">
        <f>IFERROR(VLOOKUP(D3,DB!A:K,11,0),"")</f>
        <v/>
      </c>
      <c r="C3" s="18"/>
      <c r="D3" s="148"/>
      <c r="E3" s="18"/>
      <c r="F3" s="20"/>
      <c r="G3" s="21">
        <f t="shared" ca="1" si="0"/>
        <v>45988.844940162038</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45988.844940162038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45988.844940162038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45988.844940162038</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45988.844940162038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45988.844940162038</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45988.844940162038</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45988.844940162038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45988.844940162038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45988.844940162038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45988.844940162038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45988.844940162038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45988.844940162038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45988.844940162038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45988.844940162038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45988.844940162038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45988.844940162038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45988.844940162038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45988.844940162038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45988.844940162038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45988.844940162038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45988.844940162038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45988.844940162038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45988.844940162038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45988.844940162038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45988.844940162038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45988.844940162038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45988.844940162038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45988.844940162038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45988.844940162038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45988.844940162038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45988.844940162038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45988.844940162038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45988.844940162038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45988.844940162038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45988.844940162038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45988.844940162038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45988.844940162038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45988.844940162038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45988.844940162038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45988.844940162038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45988.844940162038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45988.844940162038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45988.844940162038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45988.844940162038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45988.844940162038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45988.844940162038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45988.844940162038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45988.844940162038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45988.844940162038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45988.844940162038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45988.844940162038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45988.844940162038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45988.844940162038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45988.844940162038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45988.844940162038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45988.844940162038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45988.844940162038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45988.844940162038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45988.844940162038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45988.844940162038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45988.844940162038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45988.844940162038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45988.844940162038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45988.844940162038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45988.844940162038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45988.844940162038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45988.844940162038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45988.844940162038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45988.844940162038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45988.844940162038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45988.844940162038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45988.844940162038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45988.844940162038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45988.844940162038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45988.844940162038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45988.844940162038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45988.844940162038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45988.844940162038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45988.844940162038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45988.844940162038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45988.844940162038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45988.844940162038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45988.844940162038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45988.844940162038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45988.844940162038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45988.844940162038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45988.844940162038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45988.844940162038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45988.844940162038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45988.844940162038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45988.844940162038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45988.844940162038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45988.844940162038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45988.844940162038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45988.844940162038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45988.844940162038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45988.844940162038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45988.844940162038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45988.844940162038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45988.844940162038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45988.844940162038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45988.844940162038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45988.844940162038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45988.844940162038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45988.844940162038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45988.844940162038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45988.844940162038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45988.844940162038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45988.844940162038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45988.844940162038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45988.844940162038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45988.844940162038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45988.844940162038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45988.844940162038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45988.844940162038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45988.844940162038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45988.844940162038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45988.844940162038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45988.844940162038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45988.844940162038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45988.844940162038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45988.844940162038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45988.844940162038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45988.844940162038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45988.844940162038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45988.844940162038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45988.844940162038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45988.844940162038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45988.844940162038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45988.844940162038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45988.844940162038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45988.844940162038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45988.844940162038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45988.844940162038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45988.844940162038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45988.844940162038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45988.844940162038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45988.844940162038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45988.844940162038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45988.844940162038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45988.844940162038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45988.844940162038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45988.844940162038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45988.844940162038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45988.844940162038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45988.844940162038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45988.844940162038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45988.844940162038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45988.844940162038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45988.844940162038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45988.844940162038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45988.844940162038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45988.844940162038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45988.844940162038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45988.844940162038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45988.844940162038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45988.844940162038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45988.844940162038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45988.844940162038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45988.844940162038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45988.844940162038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45988.844940162038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45988.844940162038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45988.844940162038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45988.844940162038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45988.844940162038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45988.844940162038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45988.844940162038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45988.844940162038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45988.844940162038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45988.844940162038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45988.844940162038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45988.844940162038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45988.844940162038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45988.844940162038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45988.844940162038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45988.844940162038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45988.844940162038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45988.844940162038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45988.844940162038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45988.844940162038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45988.844940162038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45988.844940162038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45988.844940162038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45988.844940162038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45988.844940162038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45988.844940162038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45988.844940162038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45988.844940162038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45988.844940162038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45988.844940162038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45988.844940162038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45988.844940162038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45988.844940162038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45988.844940162038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45988.844940162038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45988.844940162038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45988.844940162038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45988.844940162038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45988.844940162038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45988.844940162038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45988.844940162038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45988.844940162038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45988.844940162038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45988.844940162038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45988.844940162038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45988.844940162038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45988.844940162038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45988.844940162038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45988.844940162038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45988.844940162038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45988.844940162038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45988.844940162038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45988.844940162038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45988.844940162038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45988.844940162038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45988.844940162038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45988.844940162038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45988.844940162038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45988.844940162038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45988.844940162038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45988.844940162038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45988.844940162038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45988.844940162038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45988.844940162038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45988.844940162038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45988.844940162038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45988.844940162038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45988.844940162038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45988.844940162038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45988.844940162038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45988.844940162038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45988.844940162038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45988.844940162038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45988.844940162038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45988.844940162038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45988.844940162038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45988.844940162038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45988.844940162038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45988.844940162038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45988.844940162038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45988.844940162038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45988.844940162038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45988.844940162038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45988.844940162038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45988.844940162038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45988.844940162038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45988.844940162038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45988.844940162038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45988.844940162038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45988.844940162038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45988.844940162038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45988.844940162038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45988.844940162038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45988.844940162038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45988.844940162038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45988.844940162038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45988.844940162038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45988.844940162038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45988.844940162038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45988.844940162038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45988.844940162038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45988.844940162038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45988.844940162038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45988.844940162038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45988.844940162038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45988.844940162038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45988.844940162038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45988.844940162038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45988.844940162038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45988.844940162038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45988.844940162038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45988.844940162038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45988.844940162038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45988.844940162038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45988.844940162038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45988.844940162038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45988.844940162038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45988.844940162038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45988.844940162038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45988.844940162038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45988.844940162038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45988.844940162038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45988.844940162038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45988.844940162038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45988.844940162038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45988.844940162038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45988.844940162038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45988.844940162038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45988.844940162038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45988.844940162038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45988.844940162038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45988.844940162038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45988.844940162038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45988.844940162038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45988.844940162038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45988.844940162038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45988.844940162038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45988.844940162038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45988.844940162038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45988.844940162038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45988.844940162038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45988.844940162038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45988.844940162038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45988.844940162038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45988.844940162038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45988.844940162038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45988.844940162038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45988.844940162038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45988.844940162038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45988.844940162038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45988.844940162038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45988.844940162038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45988.844940162038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45988.844940162038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45988.844940162038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45988.844940162038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45988.844940162038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45988.844940162038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45988.844940162038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45988.844940162038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45988.844940162038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45988.844940162038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45988.844940162038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45988.844940162038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45988.844940162038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45988.844940162038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45988.844940162038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45988.844940162038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45988.844940162038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45988.844940162038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45988.844940162038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45988.844940162038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45988.844940162038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45988.844940162038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45988.844940162038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45988.844940162038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45988.844940162038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45988.844940162038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45988.844940162038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45988.844940162038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45988.844940162038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45988.844940162038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45988.844940162038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45988.844940162038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45988.844940162038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45988.844940162038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45988.844940162038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45988.844940162038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45988.844940162038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45988.844940162038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45988.844940162038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45988.844940162038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45988.844940162038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45988.844940162038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45988.844940162038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45988.844940162038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45988.844940162038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45988.844940162038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45988.844940162038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45988.844940162038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45988.844940162038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45988.844940162038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45988.844940162038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45988.844940162038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45988.844940162038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45988.844940162038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45988.844940162038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45988.844940162038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45988.844940162038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45988.844940162038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45988.844940162038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45988.844940162038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45988.844940162038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45988.844940162038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45988.844940162038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45988.844940162038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45988.844940162038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45988.844940162038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45988.844940162038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45988.844940162038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45988.844940162038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45988.844940162038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45988.844940162038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45988.844940162038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45988.844940162038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45988.844940162038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45988.844940162038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45988.844940162038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45988.844940162038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45988.844940162038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45988.844940162038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45988.844940162038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45988.844940162038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45988.844940162038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45988.844940162038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45988.844940162038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45988.844940162038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45988.844940162038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45988.844940162038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45988.844940162038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45988.844940162038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45988.844940162038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45988.844940162038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45988.844940162038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45988.844940162038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45988.844940162038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45988.844940162038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45988.844940162038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45988.844940162038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45988.844940162038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45988.844940162038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45988.844940162038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45988.844940162038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45988.844940162038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45988.844940162038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45988.844940162038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45988.844940162038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45988.844940162038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45988.844940162038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45988.844940162038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45988.844940162038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45988.844940162038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45988.844940162038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45988.844940162038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45988.844940162038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45988.844940162038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45988.844940162038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45988.844940162038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45988.844940162038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45988.844940162038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45988.844940162038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45988.844940162038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45988.844940162038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45988.844940162038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45988.844940162038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45988.844940162038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45988.844940162038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45988.844940162038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45988.844940162038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45988.844940162038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45988.844940162038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45988.844940162038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45988.844940162038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45988.844940162038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45988.844940162038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45988.844940162038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45988.844940162038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45988.844940162038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45988.844940162038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45988.844940162038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45988.844940162038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45988.844940162038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45988.844940162038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45988.844940162038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45988.844940162038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45988.844940162038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45988.844940162038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45988.844940162038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45988.844940162038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45988.844940162038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45988.844940162038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45988.844940162038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45988.844940162038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45988.844940162038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45988.844940162038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45988.844940162038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45988.844940162038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45988.844940162038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45988.844940162038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45988.844940162038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45988.844940162038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45988.844940162038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45988.844940162038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45988.844940162038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45988.844940162038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45988.844940162038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45988.844940162038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45988.844940162038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45988.844940162038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45988.844940162038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45988.844940162038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45988.844940162038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45988.844940162038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45988.844940162038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45988.844940162038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45988.844940162038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45988.844940162038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45988.844940162038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45988.844940162038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45988.844940162038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45988.844940162038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45988.844940162038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45988.844940162038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45988.844940162038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45988.844940162038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45988.844940162038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45988.844940162038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45988.844940162038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45988.844940162038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45988.844940162038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45988.844940162038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45988.844940162038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45988.844940162038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45988.844940162038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45988.844940162038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45988.844940162038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45988.844940162038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45988.844940162038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45988.844940162038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45988.844940162038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45988.844940162038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45988.844940162038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45988.844940162038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45988.844940162038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45988.844940162038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45988.844940162038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45988.844940162038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45988.844940162038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45988.844940162038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45988.844940162038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45988.844940162038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45988.844940162038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45988.844940162038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45988.844940162038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45988.844940162038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45988.844940162038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45988.844940162038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45988.844940162038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45988.844940162038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45988.844940162038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45988.844940162038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45988.844940162038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45988.844940162038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45988.844940162038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45988.844940162038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45988.844940162038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45988.844940162038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45988.844940162038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45988.844940162038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45988.844940162038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45988.844940162038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45988.844940162038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45988.844940162038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45988.844940162038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45988.844940162038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45988.844940162038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45988.844940162038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45988.844940162038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45988.844940162038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45988.844940162038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45988.844940162038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45988.844940162038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45988.844940162038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45988.844940162038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45988.844940162038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45988.844940162038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45988.844940162038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45988.844940162038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45988.844940162038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45988.844940162038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45988.844940162038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45988.844940162038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45988.844940162038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45988.844940162038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45988.844940162038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45988.844940162038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45988.844940162038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45988.844940162038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45988.844940162038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45988.844940162038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45988.844940162038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45988.844940162038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45988.844940162038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45988.844940162038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45988.844940162038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45988.844940162038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45988.844940162038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45988.844940162038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45988.844940162038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45988.844940162038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45988.844940162038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45988.844940162038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45988.844940162038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45988.844940162038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45988.844940162038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45988.844940162038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45988.844940162038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45988.844940162038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45988.844940162038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45988.844940162038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45988.844940162038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45988.844940162038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45988.844940162038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45988.844940162038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45988.844940162038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45988.844940162038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45988.844940162038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45988.844940162038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45988.844940162038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45988.844940162038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45988.844940162038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45988.844940162038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45988.844940162038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45988.844940162038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45988.844940162038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45988.844940162038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45988.844940162038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45988.844940162038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45988.844940162038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45988.844940162038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45988.844940162038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45988.844940162038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45988.844940162038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45988.844940162038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45988.844940162038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45988.844940162038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45988.844940162038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45988.844940162038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45988.844940162038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45988.844940162038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45988.844940162038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45988.844940162038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45988.844940162038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45988.844940162038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45988.844940162038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45988.844940162038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45988.844940162038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45988.844940162038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45988.844940162038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45988.844940162038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45988.844940162038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45988.844940162038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45988.844940162038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45988.844940162038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45988.844940162038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45988.844940162038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45988.844940162038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45988.844940162038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45988.844940162038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45988.844940162038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45988.844940162038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45988.844940162038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45988.844940162038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45988.844940162038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45988.844940162038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45988.844940162038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45988.844940162038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45988.844940162038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45988.844940162038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45988.844940162038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45988.844940162038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45988.844940162038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45988.844940162038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45988.844940162038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45988.844940162038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45988.844940162038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45988.844940162038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45988.844940162038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45988.844940162038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45988.844940162038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45988.844940162038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45988.844940162038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45988.844940162038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45988.844940162038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45988.844940162038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45988.844940162038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45988.844940162038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45988.844940162038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45988.844940162038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45988.844940162038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45988.844940162038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45988.844940162038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45988.844940162038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45988.844940162038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45988.844940162038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45988.844940162038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45988.844940162038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45988.844940162038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45988.844940162038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45988.844940162038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45988.844940162038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45988.844940162038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45988.844940162038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45988.844940162038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45988.844940162038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45988.844940162038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45988.844940162038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45988.844940162038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45988.844940162038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45988.844940162038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45988.844940162038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45988.844940162038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45988.844940162038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45988.844940162038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45988.844940162038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45988.844940162038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45988.844940162038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45988.844940162038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45988.844940162038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45988.844940162038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45988.844940162038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45988.844940162038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45988.844940162038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45988.844940162038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45988.844940162038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45988.844940162038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45988.844940162038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45988.844940162038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45988.844940162038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45988.844940162038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45988.844940162038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45988.844940162038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45988.844940162038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45988.844940162038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45988.844940162038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45988.844940162038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45988.844940162038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45988.844940162038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45988.844940162038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45988.844940162038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45988.844940162038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45988.844940162038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45988.844940162038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45988.844940162038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45988.844940162038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45988.844940162038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45988.844940162038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45988.844940162038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45988.844940162038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45988.844940162038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45988.844940162038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45988.844940162038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45988.844940162038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45988.844940162038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45988.844940162038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45988.844940162038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45988.844940162038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45988.844940162038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45988.844940162038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45988.844940162038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45988.844940162038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45988.844940162038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45988.844940162038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45988.844940162038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45988.844940162038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45988.844940162038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45988.844940162038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45988.844940162038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45988.844940162038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45988.844940162038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45988.844940162038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45988.844940162038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45988.844940162038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45988.844940162038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45988.844940162038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45988.844940162038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45988.844940162038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45988.844940162038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45988.844940162038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45988.844940162038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45988.844940162038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45988.844940162038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45988.844940162038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45988.844940162038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45988.844940162038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45988.844940162038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45988.844940162038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45988.844940162038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45988.844940162038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45988.844940162038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45988.844940162038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45988.844940162038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45988.844940162038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45988.844940162038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45988.844940162038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45988.844940162038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45988.844940162038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45988.844940162038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45988.844940162038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45988.844940162038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45988.844940162038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45988.844940162038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45988.844940162038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45988.844940162038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45988.844940162038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45988.844940162038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45988.844940162038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45988.844940162038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45988.844940162038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45988.844940162038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45988.844940162038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45988.844940162038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45988.844940162038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45988.844940162038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45988.844940162038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45988.844940162038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45988.844940162038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45988.844940162038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45988.844940162038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45988.844940162038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45988.844940162038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45988.844940162038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45988.844940162038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45988.844940162038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45988.844940162038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45988.844940162038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45988.844940162038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45988.844940162038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45988.844940162038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45988.844940162038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45988.844940162038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45988.844940162038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45988.844940162038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45988.844940162038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45988.844940162038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45988.844940162038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45988.844940162038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45988.844940162038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45988.844940162038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45988.844940162038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45988.844940162038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45988.844940162038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45988.844940162038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45988.844940162038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45988.844940162038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45988.844940162038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45988.844940162038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45988.844940162038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45988.844940162038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45988.844940162038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45988.844940162038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45988.844940162038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45988.844940162038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45988.844940162038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45988.844940162038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45988.844940162038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45988.844940162038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45988.844940162038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45988.844940162038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45988.844940162038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45988.844940162038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45988.844940162038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45988.844940162038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45988.844940162038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45988.844940162038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45988.844940162038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45988.844940162038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45988.844940162038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45988.844940162038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45988.844940162038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45988.844940162038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45988.844940162038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45988.844940162038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45988.844940162038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45988.844940162038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45988.844940162038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45988.844940162038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45988.844940162038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45988.844940162038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45988.844940162038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45988.844940162038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45988.844940162038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45988.844940162038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45988.844940162038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45988.844940162038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45988.844940162038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45988.844940162038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45988.844940162038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45988.844940162038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45988.844940162038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45988.844940162038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45988.844940162038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45988.844940162038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45988.844940162038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45988.844940162038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45988.844940162038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45988.844940162038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45988.844940162038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45988.844940162038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45988.844940162038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45988.844940162038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45988.844940162038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45988.844940162038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45988.844940162038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45988.844940162038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45988.844940162038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45988.844940162038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45988.844940162038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45988.844940162038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45988.844940162038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45988.844940162038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45988.844940162038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45988.844940162038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45988.844940162038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45988.844940162038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45988.844940162038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45988.844940162038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45988.844940162038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45988.844940162038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45988.844940162038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45988.844940162038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45988.844940162038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45988.844940162038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45988.844940162038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45988.844940162038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45988.844940162038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45988.844940162038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45988.844940162038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45988.844940162038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45988.844940162038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45988.844940162038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45988.844940162038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45988.844940162038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45988.844940162038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45988.844940162038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45988.844940162038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45988.844940162038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45988.844940162038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45988.844940162038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45988.844940162038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45988.844940162038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45988.844940162038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45988.844940162038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45988.844940162038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45988.844940162038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45988.844940162038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45988.844940162038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45988.844940162038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45988.844940162038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45988.844940162038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45988.844940162038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45988.844940162038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45988.844940162038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45988.844940162038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45988.844940162038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45988.844940162038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45988.844940162038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45988.844940162038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45988.844940162038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45988.844940162038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45988.844940162038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45988.844940162038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45988.844940162038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45988.844940162038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45988.844940162038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45988.844940162038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45988.844940162038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45988.844940162038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45988.844940162038</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285.36422256944206</v>
      </c>
      <c r="H2" s="92">
        <v>45703.474768518521</v>
      </c>
      <c r="I2" s="92" t="str">
        <f>IFERROR(VLOOKUP(D2,DB!A:F,6,0),"")</f>
        <v>SCECO</v>
      </c>
      <c r="J2" s="92" t="str">
        <f>IFERROR(VLOOKUP(D2,DB!A:G,7,0),"")</f>
        <v>Dead</v>
      </c>
      <c r="K2" s="94" t="s">
        <v>39115</v>
      </c>
      <c r="L2" s="88" t="str">
        <f>IFERROR(VLOOKUP(D2,DB!A:I,9,0),"")</f>
        <v>Latis</v>
      </c>
    </row>
    <row r="3" spans="1:16" ht="15" customHeight="1">
      <c r="A3" s="110"/>
      <c r="B3" s="110" t="str">
        <f>IFERROR(VLOOKUP(D3,DB!A:K,11,0),"")</f>
        <v/>
      </c>
      <c r="C3" s="90"/>
      <c r="D3" s="88"/>
      <c r="E3" s="91"/>
      <c r="F3" s="92"/>
      <c r="G3" s="93">
        <f t="shared" ref="G3:G10" ca="1" si="0">IFERROR(NOW()-F3,"")</f>
        <v>45988.844940162038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45988.844940162038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45988.844940162038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45988.844940162038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45988.844940162038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45988.844940162038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45988.844940162038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45988.844940162038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45988.844940162038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45988.844940162038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45988.844940162038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45988.844940162038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45988.844940162038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45988.844940162038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45988.844940162038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45988.844940162038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45988.844940162038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45988.844940162038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45988.844940162038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45988.844940162038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45988.844940162038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45988.844940162038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45988.844940162038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45988.844940162038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45988.844940162038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45988.844940162038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45988.844940162038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45988.844940162038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45988.844940162038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45988.844940162038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45988.844940162038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45988.844940162038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45988.844940162038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45988.844940162038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45988.844940162038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45988.844940162038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45988.844940162038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45988.844940162038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45988.844940162038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45988.844940162038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45988.844940162038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45988.844940162038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45988.844940162038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45988.844940162038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45988.844940162038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45988.844940162038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45988.844940162038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45988.844940162038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45988.844940162038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45988.844940162038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45988.844940162038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45988.844940162038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45988.844940162038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45988.844940162038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45988.844940162038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45988.844940162038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45988.844940162038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45988.844940162038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45988.844940162038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45988.844940162038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45988.844940162038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45988.844940162038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45988.844940162038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45988.844940162038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45988.844940162038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45988.844940162038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45988.844940162038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45988.844940162038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45988.844940162038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45988.844940162038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45988.844940162038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45988.844940162038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45988.844940162038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45988.844940162038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45988.844940162038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45988.844940162038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45988.844940162038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45988.844940162038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45988.844940162038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45988.844940162038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45988.844940162038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45988.844940162038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45988.844940162038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45988.844940162038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45988.844940162038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45988.844940162038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45988.844940162038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45988.844940162038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45988.844940162038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45988.844940162038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45988.844940162038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45988.844940162038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45988.844940162038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45988.844940162038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45988.844940162038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45988.844940162038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45988.844940162038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45988.844940162038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45988.844940162038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45988.844940162038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45988.844940162038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45988.844940162038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45988.844940162038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45988.844940162038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45988.844940162038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45988.844940162038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45988.844940162038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45988.844940162038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45988.844940162038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45988.844940162038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45988.844940162038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45988.844940162038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45988.844940162038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45988.844940162038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45988.844940162038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45988.844940162038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45988.844940162038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45988.844940162038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45988.844940162038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45988.844940162038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45988.844940162038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45988.844940162038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45988.844940162038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45988.844940162038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45988.844940162038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45988.844940162038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45988.844940162038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45988.844940162038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45988.844940162038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45988.844940162038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45988.844940162038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45988.844940162038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45988.844940162038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45988.844940162038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45988.844940162038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45988.844940162038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45988.844940162038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45988.844940162038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45988.844940162038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45988.844940162038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45988.844940162038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45988.844940162038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45988.844940162038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45988.844940162038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45988.844940162038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45988.844940162038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45988.844940162038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45988.844940162038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45988.844940162038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45988.844940162038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45988.844940162038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45988.844940162038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45988.844940162038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45988.844940162038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45988.844940162038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45988.844940162038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45988.844940162038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45988.844940162038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45988.844940162038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45988.844940162038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45988.844940162038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45988.844940162038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45988.844940162038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45988.844940162038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45988.844940162038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45988.844940162038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45988.844940162038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45988.844940162038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45988.844940162038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45988.844940162038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45988.844940162038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45988.844940162038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45988.844940162038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45988.844940162038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45988.844940162038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45988.844940162038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45988.844940162038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45988.844940162038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45988.844940162038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45988.844940162038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45988.844940162038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45988.844940162038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45988.844940162038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45988.844940162038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45988.844940162038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45988.844940162038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45988.844940162038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45988.844940162038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45988.844940162038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45988.844940162038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45988.844940162038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45988.844940162038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45988.844940162038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45988.844940162038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45988.844940162038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45988.844940162038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45988.844940162038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45988.844940162038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45988.844940162038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45988.844940162038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45988.844940162038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45988.844940162038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45988.844940162038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45988.844940162038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45988.844940162038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45988.844940162038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45988.844940162038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45988.844940162038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45988.844940162038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45988.844940162038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45988.844940162038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45988.844940162038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45988.844940162038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45988.844940162038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45988.844940162038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45988.844940162038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45988.844940162038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45988.844940162038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45988.844940162038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45988.844940162038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45988.844940162038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45988.844940162038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45988.844940162038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45988.844940162038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45988.844940162038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45988.844940162038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45988.844940162038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45988.844940162038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45988.844940162038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45988.844940162038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45988.844940162038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45988.844940162038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45988.844940162038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45988.844940162038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45988.844940162038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45988.844940162038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45988.844940162038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45988.844940162038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45988.844940162038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45988.844940162038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45988.844940162038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45988.844940162038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45988.844940162038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45988.844940162038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45988.844940162038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45988.844940162038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45988.844940162038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45988.844940162038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45988.844940162038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45988.844940162038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45988.844940162038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45988.844940162038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45988.844940162038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45988.844940162038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45988.844940162038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45988.844940162038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45988.844940162038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45988.844940162038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45988.844940162038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45988.844940162038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45988.844940162038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45988.844940162038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45988.844940162038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45988.844940162038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45988.844940162038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45988.844940162038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45988.844940162038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45988.844940162038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45988.844940162038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45988.844940162038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45988.844940162038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45988.844940162038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45988.844940162038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45988.844940162038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45988.844940162038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45988.844940162038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45988.844940162038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45988.844940162038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45988.844940162038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45988.844940162038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45988.844940162038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45988.844940162038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45988.844940162038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45988.844940162038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45988.844940162038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45988.844940162038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45988.844940162038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45988.844940162038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45988.844940162038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45988.844940162038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45988.844940162038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45988.844940162038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45988.844940162038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45988.844940162038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45988.844940162038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45988.844940162038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45988.844940162038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45988.844940162038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45988.844940162038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45988.844940162038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45988.844940162038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45988.844940162038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45988.844940162038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45988.844940162038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45988.844940162038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45988.844940162038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45988.844940162038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45988.844940162038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45988.844940162038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45988.844940162038</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97.012879976849945</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62.656062847221619</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40.183829050925851</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7.4716415509246872</v>
      </c>
      <c r="H5" s="119">
        <v>45981.360798611109</v>
      </c>
      <c r="I5" s="106" t="str">
        <f>IFERROR(VLOOKUP(D5,DB!A:F,6,0),"")</f>
        <v>SCECO</v>
      </c>
      <c r="J5" s="106" t="str">
        <f>IFERROR(VLOOKUP(D5,DB!A:G,7,0),"")</f>
        <v>Dead</v>
      </c>
      <c r="K5" s="106" t="s">
        <v>39123</v>
      </c>
      <c r="L5" s="106" t="str">
        <f>IFERROR(VLOOKUP(D5,DB!A:I,9,0),"")</f>
        <v>Latis</v>
      </c>
    </row>
    <row r="6" spans="1:13">
      <c r="A6" s="37"/>
      <c r="B6" s="37" t="str">
        <f>IFERROR(VLOOKUP(D6,DB!A:K,11,0),"")</f>
        <v/>
      </c>
      <c r="C6" s="37"/>
      <c r="D6" s="37"/>
      <c r="E6" s="37"/>
      <c r="F6" s="38"/>
      <c r="G6" s="144">
        <f t="shared" ref="G6:G19" ca="1" si="2">IFERROR(NOW()-F6,"")</f>
        <v>45988.844940162038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45988.844940162038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45988.844940162038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45988.844940162038</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4">
        <f t="shared" ca="1" si="2"/>
        <v>45988.844940162038</v>
      </c>
      <c r="H10" s="38"/>
      <c r="I10" s="37" t="str">
        <f>IFERROR(VLOOKUP(D10,DB!A:F,6,0),"")</f>
        <v/>
      </c>
      <c r="J10" s="37" t="str">
        <f>IFERROR(VLOOKUP(D10,DB!A:G,7,0),"")</f>
        <v/>
      </c>
      <c r="K10" s="37"/>
      <c r="L10" s="37" t="str">
        <f>IFERROR(VLOOKUP(D10,DB!A:I,9,0),"")</f>
        <v/>
      </c>
    </row>
    <row r="11" spans="1:13">
      <c r="A11" s="37"/>
      <c r="B11" s="37" t="str">
        <f>IFERROR(VLOOKUP(D11,DB!A:K,11,0),"")</f>
        <v/>
      </c>
      <c r="C11" s="37"/>
      <c r="D11" s="150"/>
      <c r="E11" s="37"/>
      <c r="F11" s="38"/>
      <c r="G11" s="144">
        <f t="shared" ca="1" si="2"/>
        <v>45988.844940162038</v>
      </c>
      <c r="H11" s="38"/>
      <c r="I11" s="37" t="str">
        <f>IFERROR(VLOOKUP(D11,DB!A:F,6,0),"")</f>
        <v/>
      </c>
      <c r="J11" s="37" t="str">
        <f>IFERROR(VLOOKUP(D11,DB!A:G,7,0),"")</f>
        <v/>
      </c>
      <c r="K11" s="37"/>
      <c r="L11" s="37" t="str">
        <f>IFERROR(VLOOKUP(D11,DB!A:I,9,0),"")</f>
        <v/>
      </c>
    </row>
    <row r="12" spans="1:13">
      <c r="A12" s="37"/>
      <c r="B12" s="37" t="str">
        <f>IFERROR(VLOOKUP(D12,DB!A:K,11,0),"")</f>
        <v/>
      </c>
      <c r="C12" s="37"/>
      <c r="D12" s="150"/>
      <c r="E12" s="37"/>
      <c r="F12" s="38"/>
      <c r="G12" s="144">
        <f t="shared" ca="1" si="2"/>
        <v>45988.844940162038</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4">
        <f t="shared" ca="1" si="2"/>
        <v>45988.844940162038</v>
      </c>
      <c r="H13" s="38"/>
      <c r="I13" s="37" t="str">
        <f>IFERROR(VLOOKUP(D13,DB!A:F,6,0),"")</f>
        <v/>
      </c>
      <c r="J13" s="37" t="str">
        <f>IFERROR(VLOOKUP(D13,DB!A:G,7,0),"")</f>
        <v/>
      </c>
      <c r="K13" s="37"/>
      <c r="L13" s="37" t="str">
        <f>IFERROR(VLOOKUP(D13,DB!A:I,9,0),"")</f>
        <v/>
      </c>
    </row>
    <row r="14" spans="1:13">
      <c r="A14" s="37"/>
      <c r="B14" s="37" t="str">
        <f>IFERROR(VLOOKUP(D14,DB!A:K,11,0),"")</f>
        <v/>
      </c>
      <c r="C14" s="37"/>
      <c r="D14" s="150"/>
      <c r="E14" s="37"/>
      <c r="F14" s="38"/>
      <c r="G14" s="144">
        <f t="shared" ca="1" si="2"/>
        <v>45988.844940162038</v>
      </c>
      <c r="H14" s="38"/>
      <c r="I14" s="37" t="str">
        <f>IFERROR(VLOOKUP(D14,DB!A:F,6,0),"")</f>
        <v/>
      </c>
      <c r="J14" s="37" t="str">
        <f>IFERROR(VLOOKUP(D14,DB!A:G,7,0),"")</f>
        <v/>
      </c>
      <c r="K14" s="37"/>
      <c r="L14" s="37" t="str">
        <f>IFERROR(VLOOKUP(D14,DB!A:I,9,0),"")</f>
        <v/>
      </c>
    </row>
    <row r="15" spans="1:13">
      <c r="A15" s="37"/>
      <c r="B15" s="37" t="str">
        <f>IFERROR(VLOOKUP(D15,DB!A:K,11,0),"")</f>
        <v/>
      </c>
      <c r="C15" s="37"/>
      <c r="D15" s="150"/>
      <c r="E15" s="37"/>
      <c r="F15" s="38"/>
      <c r="G15" s="144">
        <f t="shared" ca="1" si="2"/>
        <v>45988.844940162038</v>
      </c>
      <c r="H15" s="38"/>
      <c r="I15" s="37" t="str">
        <f>IFERROR(VLOOKUP(D15,DB!A:F,6,0),"")</f>
        <v/>
      </c>
      <c r="J15" s="37" t="str">
        <f>IFERROR(VLOOKUP(D15,DB!A:G,7,0),"")</f>
        <v/>
      </c>
      <c r="K15" s="37"/>
      <c r="L15" s="37" t="str">
        <f>IFERROR(VLOOKUP(D15,DB!A:I,9,0),"")</f>
        <v/>
      </c>
    </row>
    <row r="16" spans="1:13">
      <c r="A16" s="37"/>
      <c r="B16" s="37" t="str">
        <f>IFERROR(VLOOKUP(D16,DB!A:K,11,0),"")</f>
        <v/>
      </c>
      <c r="C16" s="37"/>
      <c r="D16" s="150"/>
      <c r="E16" s="37"/>
      <c r="F16" s="38"/>
      <c r="G16" s="144">
        <f t="shared" ca="1" si="2"/>
        <v>45988.844940162038</v>
      </c>
      <c r="H16" s="38"/>
      <c r="I16" s="37" t="str">
        <f>IFERROR(VLOOKUP(D16,DB!A:F,6,0),"")</f>
        <v/>
      </c>
      <c r="J16" s="37" t="str">
        <f>IFERROR(VLOOKUP(D16,DB!A:G,7,0),"")</f>
        <v/>
      </c>
      <c r="K16" s="37"/>
      <c r="L16" s="37" t="str">
        <f>IFERROR(VLOOKUP(D16,DB!A:I,9,0),"")</f>
        <v/>
      </c>
    </row>
    <row r="17" spans="1:12">
      <c r="A17" s="37"/>
      <c r="B17" s="37" t="str">
        <f>IFERROR(VLOOKUP(D17,DB!A:K,11,0),"")</f>
        <v/>
      </c>
      <c r="C17" s="37"/>
      <c r="D17" s="150"/>
      <c r="E17" s="37"/>
      <c r="F17" s="38"/>
      <c r="G17" s="144">
        <f t="shared" ca="1" si="2"/>
        <v>45988.844940162038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45988.844940162038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45988.844940162038</v>
      </c>
      <c r="H19" s="38"/>
      <c r="I19" s="37" t="str">
        <f>IFERROR(VLOOKUP(D19,DB!A:F,6,0),"")</f>
        <v/>
      </c>
      <c r="J19" s="37" t="str">
        <f>IFERROR(VLOOKUP(D19,DB!A:G,7,0),"")</f>
        <v/>
      </c>
      <c r="K19" s="37"/>
      <c r="L19" s="37" t="str">
        <f>IFERROR(VLOOKUP(D19,DB!A:I,9,0),"")</f>
        <v/>
      </c>
    </row>
    <row r="20" spans="1:12">
      <c r="A20" s="37"/>
      <c r="B20" s="149" t="str">
        <f>IFERROR(VLOOKUP(D20,DB!A:K,11,0),"")</f>
        <v/>
      </c>
      <c r="C20" s="37"/>
      <c r="D20" s="37"/>
      <c r="E20" s="37"/>
      <c r="F20" s="38"/>
      <c r="G20" s="144">
        <f ca="1">IFERROR(NOW()-F20,"")</f>
        <v>45988.844940162038</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4">
        <f ca="1">IFERROR(NOW()-F21,"")</f>
        <v>45988.844940162038</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4">
        <f ca="1">IFERROR(NOW()-F22,"")</f>
        <v>45988.844940162038</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4">
        <f ca="1">IFERROR(NOW()-F23,"")</f>
        <v>45988.844940162038</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4">
        <f ca="1">IFERROR(NOW()-F24,"")</f>
        <v>45988.844940162038</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4">
        <f ca="1">IFERROR(NOW()-F25,"")</f>
        <v>45988.844940162038</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4">
        <f ca="1">IFERROR(NOW()-F26,"")</f>
        <v>45988.844940162038</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4">
        <f ca="1">IFERROR(NOW()-F27,"")</f>
        <v>45988.844940162038</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4">
        <f ca="1">IFERROR(NOW()-F28,"")</f>
        <v>45988.844940162038</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4">
        <f ca="1">IFERROR(NOW()-F29,"")</f>
        <v>45988.844940162038</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4">
        <f ca="1">IFERROR(NOW()-F30,"")</f>
        <v>45988.844940162038</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4">
        <f ca="1">IFERROR(NOW()-F31,"")</f>
        <v>45988.844940162038</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4">
        <f ca="1">IFERROR(NOW()-F32,"")</f>
        <v>45988.844940162038</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4">
        <f ca="1">IFERROR(NOW()-F33,"")</f>
        <v>45988.844940162038</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4">
        <f ca="1">IFERROR(NOW()-F34,"")</f>
        <v>45988.844940162038</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4">
        <f ca="1">IFERROR(NOW()-F35,"")</f>
        <v>45988.844940162038</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4">
        <f ca="1">IFERROR(NOW()-F36,"")</f>
        <v>45988.844940162038</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4">
        <f ca="1">IFERROR(NOW()-F37,"")</f>
        <v>45988.844940162038</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4">
        <f ca="1">IFERROR(NOW()-F38,"")</f>
        <v>45988.844940162038</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4">
        <f ca="1">IFERROR(NOW()-F39,"")</f>
        <v>45988.844940162038</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4">
        <f ca="1">IFERROR(NOW()-F40,"")</f>
        <v>45988.844940162038</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4">
        <f ca="1">IFERROR(NOW()-F41,"")</f>
        <v>45988.844940162038</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4">
        <f ca="1">IFERROR(NOW()-F42,"")</f>
        <v>45988.844940162038</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4">
        <f ca="1">IFERROR(NOW()-F43,"")</f>
        <v>45988.844940162038</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4">
        <f ca="1">IFERROR(NOW()-F44,"")</f>
        <v>45988.844940162038</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4">
        <f ca="1">IFERROR(NOW()-F45,"")</f>
        <v>45988.844940162038</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4">
        <f ca="1">IFERROR(NOW()-F46,"")</f>
        <v>45988.844940162038</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4">
        <f ca="1">IFERROR(NOW()-F47,"")</f>
        <v>45988.844940162038</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4">
        <f ca="1">IFERROR(NOW()-F48,"")</f>
        <v>45988.844940162038</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4">
        <f ca="1">IFERROR(NOW()-F49,"")</f>
        <v>45988.844940162038</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4">
        <f ca="1">IFERROR(NOW()-F50,"")</f>
        <v>45988.844940162038</v>
      </c>
      <c r="H50" s="38"/>
      <c r="I50" s="149" t="str">
        <f>IFERROR(VLOOKUP(D50,DB!A:F,6,0),"")</f>
        <v/>
      </c>
      <c r="J50" s="149" t="str">
        <f>IFERROR(VLOOKUP(D50,DB!A:G,7,0),"")</f>
        <v/>
      </c>
      <c r="K50" s="37"/>
      <c r="L50" s="149" t="str">
        <f>IFERROR(VLOOKUP(D50,DB!A:I,9,0),"")</f>
        <v/>
      </c>
    </row>
    <row r="51" spans="1:12">
      <c r="A51" s="37"/>
      <c r="B51" s="149" t="str">
        <f>IFERROR(VLOOKUP(D51,DB!A:K,11,0),"")</f>
        <v/>
      </c>
      <c r="C51" s="37"/>
      <c r="D51" s="37"/>
      <c r="E51" s="37"/>
      <c r="F51" s="38"/>
      <c r="G51" s="144">
        <f ca="1">IFERROR(NOW()-F51,"")</f>
        <v>45988.844940162038</v>
      </c>
      <c r="H51" s="38"/>
      <c r="I51" s="149" t="str">
        <f>IFERROR(VLOOKUP(D51,DB!A:F,6,0),"")</f>
        <v/>
      </c>
      <c r="J51" s="149" t="str">
        <f>IFERROR(VLOOKUP(D51,DB!A:G,7,0),"")</f>
        <v/>
      </c>
      <c r="K51" s="37"/>
      <c r="L51" s="149" t="str">
        <f>IFERROR(VLOOKUP(D51,DB!A:I,9,0),"")</f>
        <v/>
      </c>
    </row>
    <row r="52" spans="1:12">
      <c r="A52" s="37"/>
      <c r="B52" s="149" t="str">
        <f>IFERROR(VLOOKUP(D52,DB!A:K,11,0),"")</f>
        <v/>
      </c>
      <c r="C52" s="37"/>
      <c r="D52" s="37"/>
      <c r="E52" s="37"/>
      <c r="F52" s="38"/>
      <c r="G52" s="144">
        <f ca="1">IFERROR(NOW()-F52,"")</f>
        <v>45988.844940162038</v>
      </c>
      <c r="H52" s="38"/>
      <c r="I52" s="149" t="str">
        <f>IFERROR(VLOOKUP(D52,DB!A:F,6,0),"")</f>
        <v/>
      </c>
      <c r="J52" s="149" t="str">
        <f>IFERROR(VLOOKUP(D52,DB!A:G,7,0),"")</f>
        <v/>
      </c>
      <c r="K52" s="37"/>
      <c r="L52" s="149" t="str">
        <f>IFERROR(VLOOKUP(D52,DB!A:I,9,0),"")</f>
        <v/>
      </c>
    </row>
    <row r="53" spans="1:12">
      <c r="A53" s="37"/>
      <c r="B53" s="149" t="str">
        <f>IFERROR(VLOOKUP(D53,DB!A:K,11,0),"")</f>
        <v/>
      </c>
      <c r="C53" s="37"/>
      <c r="D53" s="37"/>
      <c r="E53" s="37"/>
      <c r="F53" s="38"/>
      <c r="G53" s="144">
        <f ca="1">IFERROR(NOW()-F53,"")</f>
        <v>45988.844940162038</v>
      </c>
      <c r="H53" s="38"/>
      <c r="I53" s="149" t="str">
        <f>IFERROR(VLOOKUP(D53,DB!A:F,6,0),"")</f>
        <v/>
      </c>
      <c r="J53" s="149" t="str">
        <f>IFERROR(VLOOKUP(D53,DB!A:G,7,0),"")</f>
        <v/>
      </c>
      <c r="K53" s="37"/>
      <c r="L53" s="149" t="str">
        <f>IFERROR(VLOOKUP(D53,DB!A:I,9,0),"")</f>
        <v/>
      </c>
    </row>
    <row r="54" spans="1:12">
      <c r="A54" s="103"/>
      <c r="B54" s="103"/>
      <c r="C54" s="103"/>
      <c r="D54" s="103"/>
      <c r="E54" s="103"/>
      <c r="F54" s="147"/>
      <c r="G54" s="105"/>
      <c r="H54" s="147"/>
      <c r="I54" s="103"/>
      <c r="J54" s="103"/>
      <c r="K54" s="103"/>
      <c r="L54" s="103"/>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row r="61" spans="1:12">
      <c r="A61" s="103"/>
      <c r="B61" s="103"/>
      <c r="C61" s="103"/>
      <c r="D61" s="103"/>
      <c r="E61" s="103"/>
      <c r="F61" s="147"/>
      <c r="G61" s="105"/>
      <c r="H61" s="147"/>
      <c r="I61" s="103"/>
      <c r="J61" s="103"/>
      <c r="K61" s="103"/>
      <c r="L61" s="103"/>
    </row>
    <row r="62" spans="1:12">
      <c r="A62" s="103"/>
      <c r="B62" s="103"/>
      <c r="C62" s="103"/>
      <c r="D62" s="103"/>
      <c r="E62" s="103"/>
      <c r="F62" s="147"/>
      <c r="G62" s="105"/>
      <c r="H62" s="147"/>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6"/>
  <sheetViews>
    <sheetView tabSelected="1" workbookViewId="0">
      <selection activeCell="K5" sqref="K5"/>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t="s">
        <v>39124</v>
      </c>
      <c r="B2" s="124" t="str">
        <f>IFERROR(VLOOKUP(D2,DB!A:K,11,0),"")</f>
        <v>R6</v>
      </c>
      <c r="C2" s="125">
        <v>1</v>
      </c>
      <c r="D2" s="124" t="s">
        <v>29367</v>
      </c>
      <c r="E2" s="124" t="s">
        <v>39125</v>
      </c>
      <c r="F2" s="126">
        <v>45988.798425925925</v>
      </c>
      <c r="G2" s="72">
        <f ca="1">IFERROR(NOW()-F2,"-")</f>
        <v>4.6514236113580409E-2</v>
      </c>
      <c r="H2" s="126">
        <v>45988.772233796299</v>
      </c>
      <c r="I2" s="124" t="str">
        <f>IFERROR(VLOOKUP(D2,DB!A:F,6,0),"")</f>
        <v>SCECO</v>
      </c>
      <c r="J2" s="124" t="str">
        <f>IFERROR(VLOOKUP(D2,DB!A:G,7,0),"")</f>
        <v>Dead+No BB Design</v>
      </c>
      <c r="K2" s="127" t="s">
        <v>39126</v>
      </c>
      <c r="L2" s="128" t="str">
        <f>IFERROR(VLOOKUP(D2,DB!A:I,9,0),"")</f>
        <v>Latis</v>
      </c>
    </row>
    <row r="3" spans="1:16382" ht="31.5" customHeight="1">
      <c r="A3" s="126" t="s">
        <v>39127</v>
      </c>
      <c r="B3" s="124" t="str">
        <f>IFERROR(VLOOKUP(D3,DB!A:K,11,0),"")</f>
        <v>R6</v>
      </c>
      <c r="C3" s="125">
        <v>1</v>
      </c>
      <c r="D3" s="124" t="s">
        <v>34130</v>
      </c>
      <c r="E3" s="124" t="s">
        <v>39125</v>
      </c>
      <c r="F3" s="126">
        <v>45988.798842592594</v>
      </c>
      <c r="G3" s="72">
        <f ca="1">IFERROR(NOW()-F3,"-")</f>
        <v>4.6097569444100372E-2</v>
      </c>
      <c r="H3" s="126">
        <v>45988.763113425928</v>
      </c>
      <c r="I3" s="124" t="str">
        <f>IFERROR(VLOOKUP(D3,DB!A:F,6,0),"")</f>
        <v>SCECO</v>
      </c>
      <c r="J3" s="124" t="str">
        <f>IFERROR(VLOOKUP(D3,DB!A:G,7,0),"")</f>
        <v>Dead</v>
      </c>
      <c r="K3" s="127" t="s">
        <v>39128</v>
      </c>
      <c r="L3" s="128" t="str">
        <f>IFERROR(VLOOKUP(D3,DB!A:I,9,0),"")</f>
        <v>Latis</v>
      </c>
    </row>
    <row r="4" spans="1:16382" ht="31.5" customHeight="1">
      <c r="A4"/>
      <c r="B4"/>
      <c r="C4" s="125"/>
      <c r="D4" s="124"/>
      <c r="E4" s="106"/>
      <c r="F4"/>
      <c r="G4" s="72">
        <f t="shared" ref="G4:G9" ca="1" si="0">IFERROR(NOW()-F4,"-")</f>
        <v>45988.844940162038</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t="shared" ca="1" si="0"/>
        <v>45988.844940162038</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t="shared" ca="1" si="0"/>
        <v>45988.844940162038</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2"/>
      <c r="E7" s="106"/>
      <c r="F7" s="126"/>
      <c r="G7" s="72">
        <f t="shared" ca="1" si="0"/>
        <v>45988.844940162038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t="shared" ca="1" si="0"/>
        <v>45988.844940162038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07"/>
      <c r="G9" s="72">
        <f t="shared" ca="1" si="0"/>
        <v>45988.844940162038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45988.844940162038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45988.844940162038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45988.844940162038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45988.844940162038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2"/>
      <c r="E14" s="106"/>
      <c r="F14" s="126"/>
      <c r="G14" s="72">
        <f ca="1">IFERROR(NOW()-F14,"-")</f>
        <v>45988.844940162038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45988.844940162038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45988.844940162038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45988.844940162038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45988.844940162038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45988.844940162038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45988.844940162038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2"/>
      <c r="E21" s="106"/>
      <c r="F21" s="126"/>
      <c r="G21" s="72">
        <f ca="1">IFERROR(NOW()-F21,"-")</f>
        <v>45988.844940162038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45988.844940162038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45988.844940162038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45988.844940162038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45988.844940162038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45988.844940162038</v>
      </c>
      <c r="H26" s="126"/>
      <c r="I26" s="124" t="str">
        <f>IFERROR(VLOOKUP(D26,DB!A:F,6,0),"")</f>
        <v/>
      </c>
      <c r="J26" s="124" t="str">
        <f>IFERROR(VLOOKUP(D26,DB!A:G,7,0),"")</f>
        <v/>
      </c>
      <c r="K26" s="127"/>
      <c r="L26" s="128" t="str">
        <f>IFERROR(VLOOKUP(D26,DB!A:I,9,0),"")</f>
        <v/>
      </c>
    </row>
  </sheetData>
  <dataValidations count="2">
    <dataValidation allowBlank="1" showInputMessage="1" showErrorMessage="1" sqref="E1" xr:uid="{9E1BC488-8814-4F8A-8DBE-742B3278AB71}"/>
    <dataValidation type="list" allowBlank="1" showInputMessage="1" showErrorMessage="1" sqref="E4:E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2025-11-27T17:18:43Z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